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735" activeTab="3"/>
  </bookViews>
  <sheets>
    <sheet name="паспорт пп 1" sheetId="1" r:id="rId1"/>
    <sheet name="пл.рез. пп 1" sheetId="4" r:id="rId2"/>
    <sheet name="методика расчета показателей" sheetId="5" r:id="rId3"/>
    <sheet name="перечень мер. пп 1" sheetId="3" r:id="rId4"/>
  </sheets>
  <definedNames>
    <definedName name="_ftn1" localSheetId="2">'методика расчета показателей'!$A$30</definedName>
    <definedName name="_ftn2" localSheetId="2">'методика расчета показателей'!$A$31</definedName>
    <definedName name="_ftn3" localSheetId="2">'методика расчета показателей'!#REF!</definedName>
    <definedName name="_ftn4" localSheetId="2">'методика расчета показателей'!#REF!</definedName>
    <definedName name="_ftnref1" localSheetId="2">'методика расчета показателей'!$C$4</definedName>
    <definedName name="_ftnref2" localSheetId="2">'методика расчета показателей'!$C$9</definedName>
    <definedName name="_ftnref3" localSheetId="2">'методика расчета показателей'!$C$14</definedName>
    <definedName name="_ftnref4" localSheetId="2">'методика расчета показателей'!$C$25</definedName>
    <definedName name="_xlnm.Print_Area" localSheetId="2">'методика расчета показателей'!$A$1:$C$54</definedName>
    <definedName name="_xlnm.Print_Area" localSheetId="0">'паспорт пп 1'!$A$1:$J$19</definedName>
    <definedName name="_xlnm.Print_Area" localSheetId="3">'перечень мер. пп 1'!$A$1:$M$58</definedName>
    <definedName name="_xlnm.Print_Area" localSheetId="1">'пл.рез. пп 1'!$A$1:$J$19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57" i="3"/>
  <c r="K57" i="3"/>
  <c r="E11" i="1"/>
  <c r="G10" i="1" l="1"/>
  <c r="H10" i="1"/>
  <c r="I10" i="1"/>
  <c r="F10" i="1"/>
  <c r="G50" i="3" l="1"/>
  <c r="H50" i="3"/>
  <c r="I50" i="3"/>
  <c r="J50" i="3"/>
  <c r="K50" i="3"/>
  <c r="G42" i="3"/>
  <c r="H42" i="3"/>
  <c r="I42" i="3"/>
  <c r="J42" i="3"/>
  <c r="K42" i="3"/>
  <c r="H41" i="3"/>
  <c r="I41" i="3"/>
  <c r="J41" i="3"/>
  <c r="K41" i="3"/>
  <c r="G41" i="3"/>
  <c r="F41" i="3" s="1"/>
  <c r="H40" i="3"/>
  <c r="I40" i="3"/>
  <c r="J40" i="3"/>
  <c r="K40" i="3"/>
  <c r="G40" i="3"/>
  <c r="H39" i="3"/>
  <c r="H38" i="3" s="1"/>
  <c r="I39" i="3"/>
  <c r="I38" i="3" s="1"/>
  <c r="J39" i="3"/>
  <c r="J38" i="3" s="1"/>
  <c r="K39" i="3"/>
  <c r="K38" i="3" s="1"/>
  <c r="G39" i="3"/>
  <c r="G38" i="3" s="1"/>
  <c r="F37" i="3" l="1"/>
  <c r="F35" i="3"/>
  <c r="E35" i="3" s="1"/>
  <c r="F36" i="3"/>
  <c r="H33" i="3"/>
  <c r="I33" i="3"/>
  <c r="J33" i="3"/>
  <c r="K33" i="3"/>
  <c r="G33" i="3"/>
  <c r="F33" i="3" s="1"/>
  <c r="H32" i="3"/>
  <c r="I32" i="3"/>
  <c r="F32" i="3" s="1"/>
  <c r="J32" i="3"/>
  <c r="K32" i="3"/>
  <c r="G32" i="3"/>
  <c r="H31" i="3"/>
  <c r="I31" i="3"/>
  <c r="J31" i="3"/>
  <c r="K31" i="3"/>
  <c r="G31" i="3"/>
  <c r="F31" i="3" s="1"/>
  <c r="H19" i="3"/>
  <c r="I19" i="3"/>
  <c r="J19" i="3"/>
  <c r="K19" i="3"/>
  <c r="G19" i="3"/>
  <c r="H55" i="3" l="1"/>
  <c r="I55" i="3"/>
  <c r="J55" i="3"/>
  <c r="K55" i="3"/>
  <c r="G55" i="3"/>
  <c r="F55" i="3" l="1"/>
  <c r="F19" i="3"/>
  <c r="F25" i="3"/>
  <c r="F29" i="3"/>
  <c r="F23" i="3"/>
  <c r="F24" i="3"/>
  <c r="G22" i="3"/>
  <c r="F28" i="3"/>
  <c r="E26" i="3" l="1"/>
  <c r="E21" i="3"/>
  <c r="E20" i="3"/>
  <c r="E18" i="3" s="1"/>
  <c r="E22" i="3"/>
  <c r="E34" i="3"/>
  <c r="E30" i="3"/>
  <c r="F53" i="3" l="1"/>
  <c r="F52" i="3"/>
  <c r="F51" i="3"/>
  <c r="F47" i="3"/>
  <c r="F49" i="3"/>
  <c r="F48" i="3"/>
  <c r="F45" i="3"/>
  <c r="F44" i="3"/>
  <c r="F43" i="3"/>
  <c r="K46" i="3"/>
  <c r="F46" i="3" s="1"/>
  <c r="F40" i="3"/>
  <c r="F39" i="3"/>
  <c r="F38" i="3" s="1"/>
  <c r="F50" i="3" l="1"/>
  <c r="F42" i="3"/>
  <c r="K20" i="3"/>
  <c r="K56" i="3" s="1"/>
  <c r="J20" i="3"/>
  <c r="J56" i="3" s="1"/>
  <c r="I20" i="3"/>
  <c r="I56" i="3" s="1"/>
  <c r="H20" i="3"/>
  <c r="H56" i="3" s="1"/>
  <c r="G20" i="3"/>
  <c r="I54" i="3" l="1"/>
  <c r="F20" i="3"/>
  <c r="G56" i="3"/>
  <c r="J11" i="1"/>
  <c r="J10" i="1"/>
  <c r="K21" i="3"/>
  <c r="K54" i="3" s="1"/>
  <c r="J21" i="3"/>
  <c r="J54" i="3" s="1"/>
  <c r="I21" i="3"/>
  <c r="I57" i="3" s="1"/>
  <c r="H21" i="3"/>
  <c r="K26" i="3"/>
  <c r="J26" i="3"/>
  <c r="I26" i="3"/>
  <c r="H26" i="3"/>
  <c r="G26" i="3"/>
  <c r="H18" i="3" l="1"/>
  <c r="H57" i="3"/>
  <c r="H54" i="3" s="1"/>
  <c r="F56" i="3"/>
  <c r="G21" i="3"/>
  <c r="G57" i="3" s="1"/>
  <c r="G54" i="3" s="1"/>
  <c r="F57" i="3" l="1"/>
  <c r="F54" i="3" s="1"/>
  <c r="G18" i="3"/>
  <c r="F21" i="3"/>
  <c r="F18" i="3" s="1"/>
  <c r="K18" i="3"/>
  <c r="J18" i="3"/>
  <c r="I18" i="3"/>
  <c r="K22" i="3"/>
  <c r="J22" i="3"/>
  <c r="I22" i="3"/>
  <c r="H22" i="3"/>
  <c r="H30" i="3"/>
  <c r="I30" i="3"/>
  <c r="J30" i="3"/>
  <c r="K30" i="3"/>
  <c r="H34" i="3"/>
  <c r="I34" i="3"/>
  <c r="J34" i="3"/>
  <c r="K34" i="3"/>
  <c r="F22" i="3" l="1"/>
  <c r="G30" i="3"/>
  <c r="F30" i="3" s="1"/>
  <c r="G34" i="3" l="1"/>
  <c r="E8" i="1"/>
  <c r="F34" i="3" l="1"/>
  <c r="J9" i="1"/>
  <c r="F8" i="1"/>
  <c r="G8" i="1"/>
  <c r="H8" i="1"/>
  <c r="I8" i="1"/>
  <c r="F13" i="3"/>
  <c r="F12" i="3"/>
  <c r="F11" i="3"/>
  <c r="F10" i="3"/>
  <c r="F17" i="3"/>
  <c r="F16" i="3"/>
  <c r="F15" i="3"/>
  <c r="F14" i="3"/>
  <c r="F27" i="3"/>
  <c r="F26" i="3" s="1"/>
  <c r="J8" i="1" l="1"/>
</calcChain>
</file>

<file path=xl/sharedStrings.xml><?xml version="1.0" encoding="utf-8"?>
<sst xmlns="http://schemas.openxmlformats.org/spreadsheetml/2006/main" count="281" uniqueCount="163">
  <si>
    <t xml:space="preserve">Муниципальный заказчик подпрограммы </t>
  </si>
  <si>
    <t>Наименование подпрограммы</t>
  </si>
  <si>
    <t>Главный распорядитель бюджетных средств</t>
  </si>
  <si>
    <t>Источник финансирования</t>
  </si>
  <si>
    <t>Итого</t>
  </si>
  <si>
    <t>Средства бюджета Московской области</t>
  </si>
  <si>
    <t>Внебюджетные источники</t>
  </si>
  <si>
    <t>Средства бюджета городского округа Химки</t>
  </si>
  <si>
    <t>№ п/п</t>
  </si>
  <si>
    <t>Мероприятия по реализации подпрограммы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</si>
  <si>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</si>
  <si>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</si>
  <si>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</si>
  <si>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>Результаты выполнения мероприятия подпрограммы</t>
  </si>
  <si>
    <t xml:space="preserve">Внебюджетные источники         </t>
  </si>
  <si>
    <t xml:space="preserve">Средства бюджета городского округа         </t>
  </si>
  <si>
    <t>2.</t>
  </si>
  <si>
    <t xml:space="preserve">Ответственный за выполнение мероприятия подпрограммы         </t>
  </si>
  <si>
    <t>Расходы (тыс. рублей)</t>
  </si>
  <si>
    <t>Всего: в том числе</t>
  </si>
  <si>
    <t>2.1.</t>
  </si>
  <si>
    <t>Дооснащение 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</si>
  <si>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 xml:space="preserve">Подпрограмма 1 </t>
  </si>
  <si>
    <t>Администрация городского округа Химки Московской области</t>
  </si>
  <si>
    <t>2018 год</t>
  </si>
  <si>
    <t>2019 год</t>
  </si>
  <si>
    <t>2020 год</t>
  </si>
  <si>
    <t>2021 год</t>
  </si>
  <si>
    <t>2022 год</t>
  </si>
  <si>
    <t>1.</t>
  </si>
  <si>
    <t>2018-2022</t>
  </si>
  <si>
    <t>1.1.</t>
  </si>
  <si>
    <t>ИТОГО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</si>
  <si>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</si>
  <si>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1.2.</t>
  </si>
  <si>
    <t>2.2.</t>
  </si>
  <si>
    <t>3.</t>
  </si>
  <si>
    <t>3.1.</t>
  </si>
  <si>
    <t>Администрация городского округа Химки Московской области, АУ "МФЦ городского округа Химки"</t>
  </si>
  <si>
    <t>Организовано предоставление услуги МВД РФ по оформлению и выдаче паспорта гражданина Российской Федерации, удостоверяющего личность гражданина Российской Федерации за пределами Российской Федерации, содежащего электронный носитель информации</t>
  </si>
  <si>
    <t>Значения целевых показателей, установленных Указом Президента Российской Федерации от 7 мая 2012 года №601 "Об основных направлениях совершенствования системы государственного управления" о качестве и доступности государственных и муниципальных услуг внесены в систему ГАС "Управление"</t>
  </si>
  <si>
    <t>Оптимизация порядка предоставления муниципальных услуг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</si>
  <si>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</si>
  <si>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</si>
  <si>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94,2 %</t>
  </si>
  <si>
    <t>94,4 %</t>
  </si>
  <si>
    <t>94,6 %</t>
  </si>
  <si>
    <t>94,8 %</t>
  </si>
  <si>
    <t>Среднее число обращений представителей бизнес - сообщества в ОМСУ муниципального образования Московской области, МФЦ для получения одной муниципальной (государственной) услуги, связанной со сферой предпринимательской деятельности</t>
  </si>
  <si>
    <t>1,5 ед.</t>
  </si>
  <si>
    <t>Среднее время ожидания в очереди  для получения государственных (муниципальных) услуг</t>
  </si>
  <si>
    <t>12,5 минут</t>
  </si>
  <si>
    <t>12 минут</t>
  </si>
  <si>
    <t>11,5 минут</t>
  </si>
  <si>
    <t>11 минут</t>
  </si>
  <si>
    <t>10,5 минут</t>
  </si>
  <si>
    <t>Основное мероприятие 1. 
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</si>
  <si>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</si>
  <si>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Оплата труда и начисления на выплаты по оплате труда</t>
  </si>
  <si>
    <t>Осуществлены выплаты, относящиеся к затратам на оплату труда и начисления на выплаты по оплате труда работников МФЦ</t>
  </si>
  <si>
    <t>Паспорт подпрограммы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 на 2018-2022 годы</t>
  </si>
  <si>
    <t>Основные результаты реализации подпрограммы</t>
  </si>
  <si>
    <t>Тип показателя</t>
  </si>
  <si>
    <t>Единица измерения</t>
  </si>
  <si>
    <t>Планируемое значение показателя по годам реализации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</si>
  <si>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МФЦ*</t>
  </si>
  <si>
    <t>указ</t>
  </si>
  <si>
    <t>процент</t>
  </si>
  <si>
    <t>Уровень удовлетворенности граждан качеством предоставления государственных и муниципальных услуг*</t>
  </si>
  <si>
    <t>Среднее число обращений представителей бизнес - сообщества в ОМСУ муниципального образования Московской области, МФЦ для получения одной муниципальной (государственной) услуги, связанной со сферой предпринимательской деятельности*</t>
  </si>
  <si>
    <t>единица</t>
  </si>
  <si>
    <t>Среднее время ожидания в очереди  для получения государственных (муниципальных) услуг*</t>
  </si>
  <si>
    <t>минута</t>
  </si>
  <si>
    <t>Показатель реализации мероприятий подпрограммы</t>
  </si>
  <si>
    <t xml:space="preserve">Значение базового показателя
(на начало реализации подпрог-раммы)
2017 г.
</t>
  </si>
  <si>
    <t>* Показатель определен пунктом 1 Указа 601, программным обращением Губернатора Московской области «Наше Подмосковье», правовыми актами Московской области</t>
  </si>
  <si>
    <t>Наименование показателя</t>
  </si>
  <si>
    <t>Методика расчета значений показателя</t>
  </si>
  <si>
    <t>Значение показателя определяется в соответствии с методикой, утвержденной протоколом Правительственной комиссии по проведению административной реформы от 30.10.2012 № 135 (с учетом изменений, утвержденных протоколом заседания Правительственной комиссии по проведению административной реформы от 13.11.2013 № 138).</t>
  </si>
  <si>
    <t>Единица измерения – процент.</t>
  </si>
  <si>
    <t>Статистические источники – данные автоматизированной информационной системы Министерства экономического развития Российской Федерации «Мониторинг развития системы МФЦ».</t>
  </si>
  <si>
    <t>Периодичность представления – ежегодно.</t>
  </si>
  <si>
    <t>Значение показателя определяется на основе данных социологических опросов заявителей</t>
  </si>
  <si>
    <t>Статистические источники – результаты социологического исследования (опроса) заявителей.</t>
  </si>
  <si>
    <t>Среднее число обращений определяется путем деления суммы всех выявленных значений по числу обращений на количество опрошенных респондентов.</t>
  </si>
  <si>
    <t>Единица измерения – единица.</t>
  </si>
  <si>
    <t>Статистические источники – результаты социологических исследований мнения представителей бизнес-сообщества по каждой услуге, связанной со сферой предпринимательской деятельности.</t>
  </si>
  <si>
    <t>Значение показателя определяется по формуле:</t>
  </si>
  <si>
    <t>T – среднее время ожидания в очереди при обращении заявителя в МФЦ муниципального образования Московской области для получения муниципальных (государственных) услуг;</t>
  </si>
  <si>
    <t>Ti – время ожидания в очереди при обращении заявителя в МФЦ муниципального образования Московской области для получения муниципальных (государственных) услуг по каждому случаю обращения;</t>
  </si>
  <si>
    <t>n – общее количество обращений заявителей в МФЦ муниципального образования Московской области для получения муниципальных (государственных) услуг.</t>
  </si>
  <si>
    <t>Единица измерения – минута.</t>
  </si>
  <si>
    <t>№         п/п</t>
  </si>
  <si>
    <t xml:space="preserve">Приложение № 4
к подпрограмме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
на 2018-2022 годы
</t>
  </si>
  <si>
    <t>Срок исполнения мероприятия (годы)</t>
  </si>
  <si>
    <t>Объем финансирования мероприятия в 2017 году (тыс. руб.)</t>
  </si>
  <si>
    <t xml:space="preserve">Совершенствование порядка предоставления муниципальных услуг. </t>
  </si>
  <si>
    <t>Выполнение расходов в соответствии с муниципальным заданием АУ «МФЦ городского округа Химки»</t>
  </si>
  <si>
    <t>4.1</t>
  </si>
  <si>
    <t>4.</t>
  </si>
  <si>
    <t>Управление земельных отношений Администрации городского округа</t>
  </si>
  <si>
    <t>4.2</t>
  </si>
  <si>
    <t>Основное мероприятие 2.                                  Организация деятельности МФЦ</t>
  </si>
  <si>
    <t>Основоное мероприятие 3.                                         Развитие МФЦ</t>
  </si>
  <si>
    <t>Увеличение доли  оказываемых государственных и муниципальных услуг в электронном виде</t>
  </si>
  <si>
    <t>Обеспечение своевременного и качественного оказания государственных и муниципальных услуг</t>
  </si>
  <si>
    <t>2 шт</t>
  </si>
  <si>
    <t>5 шт</t>
  </si>
  <si>
    <t xml:space="preserve">Источники финансирования подпрограммы по годам реализации и главным распорядителям бюджетных средств,
в том числе по годам
</t>
  </si>
  <si>
    <t>шт</t>
  </si>
  <si>
    <t>5.</t>
  </si>
  <si>
    <t>Значение показателя определяется как количество установленных пунктов</t>
  </si>
  <si>
    <t xml:space="preserve">Значение показателя определяется по формуле: </t>
  </si>
  <si>
    <t>Кв=Код/Кзд*100%, где</t>
  </si>
  <si>
    <t>Единица измерения – штука.</t>
  </si>
  <si>
    <t>Статистические источники – на основании актов выполненных работ</t>
  </si>
  <si>
    <t>Периодичность представления – ежеквартально.</t>
  </si>
  <si>
    <t>7.</t>
  </si>
  <si>
    <t>Кд=Код/Кзд*100%, где</t>
  </si>
  <si>
    <t>Кд-доля оплаты заключенных договоров</t>
  </si>
  <si>
    <t>Код-количество оплаченных заключенных договоров;</t>
  </si>
  <si>
    <t>Кзд-количество заключеных договоров</t>
  </si>
  <si>
    <t xml:space="preserve">Статистические источники – данные от Управления земельных отношений о количестве заключенных и оплаченных договоров аренды земельных участков </t>
  </si>
  <si>
    <t>6.</t>
  </si>
  <si>
    <t xml:space="preserve">* - за счет средств инвесторов </t>
  </si>
  <si>
    <t xml:space="preserve">Внебюджетные источники  *       </t>
  </si>
  <si>
    <t xml:space="preserve">Внебюджетные источники *      </t>
  </si>
  <si>
    <t xml:space="preserve">Внебюджетные источники *       </t>
  </si>
  <si>
    <t>4.3</t>
  </si>
  <si>
    <t>Значение базового показателя – 94</t>
  </si>
  <si>
    <t>Значение базового показателя – 1,5</t>
  </si>
  <si>
    <t>Значение базового показателя – 13</t>
  </si>
  <si>
    <t>Значение базового показателя – 0</t>
  </si>
  <si>
    <t xml:space="preserve">Приложение № 2
к муниципальной программе городского округа Химки Московской области 
«Цифровой городской округ Химки»
</t>
  </si>
  <si>
    <t xml:space="preserve">Приложение № 3
к подпрограмме«Снижение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
</t>
  </si>
  <si>
    <t xml:space="preserve">Приложение № 5
к подпрограмме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
на 2018-2022 годы
</t>
  </si>
  <si>
    <t>Количество установленных объектов шаговой доступности комплексной инфраструктурной сети, оборудованных универсальными терминалами для получения государственных и муниципальных услуг в электронном виде</t>
  </si>
  <si>
    <t>Значение базового показателя – 100</t>
  </si>
  <si>
    <t xml:space="preserve">                 n </t>
  </si>
  <si>
    <t xml:space="preserve">T = ---------------------,                                                </t>
  </si>
  <si>
    <t xml:space="preserve">                  n                                                     </t>
  </si>
  <si>
    <t xml:space="preserve">        SUM i = 0 (Тi)                                                   </t>
  </si>
  <si>
    <t xml:space="preserve">Статистические источники – данные от Управления территориальной безопасности и противодействия коррупции </t>
  </si>
  <si>
    <t xml:space="preserve">АУ "МФЦ городского округа Химки" выполняет функции в рамках муниципального задания </t>
  </si>
  <si>
    <t>Увеличение поступлений в бюджет городского округа за счет  арендных платежей за земельные участки</t>
  </si>
  <si>
    <t xml:space="preserve">Оснащение объектов шаговой доступности универсальными терминалами (в т.ч. вендинговыми автоматами), необходимыми для получения государственных и муниципальных услуг в электронном виде </t>
  </si>
  <si>
    <t>Обеспечение сохранности и поддержание в исправном состоянии оборудования объектов шаговой доступности</t>
  </si>
  <si>
    <t>Предоставление земельных участков в целях реализации показателей подпрограммы</t>
  </si>
  <si>
    <r>
      <t xml:space="preserve">Доля объектов шаговой доступности, оборудованных универсальными терминалами для получения государственных и муниципальных услуг в электронном виде от общего количества установленных </t>
    </r>
    <r>
      <rPr>
        <sz val="9"/>
        <rFont val="Times New Roman"/>
        <family val="1"/>
        <charset val="204"/>
      </rPr>
      <t>объектов к</t>
    </r>
    <r>
      <rPr>
        <sz val="9"/>
        <color theme="1"/>
        <rFont val="Times New Roman"/>
        <family val="1"/>
        <charset val="204"/>
      </rPr>
      <t>омплексной инфраструктурной сети</t>
    </r>
  </si>
  <si>
    <r>
      <t>Доля оплаченных заключенных договоров аренды земельных участков для размещения объектов шаговой доступности от общего количества устанавливаемых</t>
    </r>
    <r>
      <rPr>
        <sz val="9"/>
        <rFont val="Times New Roman"/>
        <family val="1"/>
        <charset val="204"/>
      </rPr>
      <t xml:space="preserve"> объектов</t>
    </r>
    <r>
      <rPr>
        <sz val="9"/>
        <color theme="1"/>
        <rFont val="Times New Roman"/>
        <family val="1"/>
        <charset val="204"/>
      </rPr>
      <t xml:space="preserve"> комплексной инфраструктурной сети</t>
    </r>
  </si>
  <si>
    <r>
      <t xml:space="preserve">Доля объектов шаговой доступности, оборудованных универсальными терминалами для получения государственных и муниципальных услуг в электронном виде от общего количества установленных </t>
    </r>
    <r>
      <rPr>
        <sz val="9"/>
        <rFont val="Times New Roman"/>
        <family val="1"/>
        <charset val="204"/>
      </rPr>
      <t xml:space="preserve"> объектов </t>
    </r>
    <r>
      <rPr>
        <sz val="9"/>
        <color theme="1"/>
        <rFont val="Times New Roman"/>
        <family val="1"/>
        <charset val="204"/>
      </rPr>
      <t>комплексной инфраструктурной сети</t>
    </r>
  </si>
  <si>
    <r>
      <t>Доля оплаченных заключенных договоров аренды земельных участков для размещения объектов шаговой доступности от общего количества устанавливаемых</t>
    </r>
    <r>
      <rPr>
        <sz val="9"/>
        <rFont val="Times New Roman"/>
        <family val="1"/>
        <charset val="204"/>
      </rPr>
      <t xml:space="preserve"> объектов </t>
    </r>
    <r>
      <rPr>
        <sz val="9"/>
        <color theme="1"/>
        <rFont val="Times New Roman"/>
        <family val="1"/>
        <charset val="204"/>
      </rPr>
      <t>комплексной инфраструктурной сети</t>
    </r>
  </si>
  <si>
    <t>Км-доля объектов шаговой доступности, оборудованных универсальными терминалами для получения  государственных и муниципальных  услуг в электронном виде;</t>
  </si>
  <si>
    <t>Кн-количество объектов шаговой доступности;</t>
  </si>
  <si>
    <t>Кнм-количество объектов шаговой доступности, оборудованных универсальными терминалами для получения государственных и муниципальных услуг в электронном виде от общего количества устанавливаемых объектов комплексной инфраструктурной сети</t>
  </si>
  <si>
    <t>Доля объектов шаговой доступности, оборудованных универсальными терминалами для получения государственных и муниципальных услуг в электронном виде от общего количества установленных объектов комплексной инфраструктурной сети</t>
  </si>
  <si>
    <t>Доля оплаченных заключенных договоров аренды земельных участков для размещения объектов шаговой доступности от общего количества устанавливаемых объектов комплексной инфраструктурной сети</t>
  </si>
  <si>
    <t>Основное мероприятие 4.                                            Создание и обустройство объектов шаговой доступности для получения  государственных и муниципальных услуг в электронном виде</t>
  </si>
  <si>
    <r>
      <rPr>
        <b/>
        <sz val="11"/>
        <color theme="1"/>
        <rFont val="Times New Roman"/>
        <family val="1"/>
        <charset val="204"/>
      </rPr>
      <t xml:space="preserve">Методика расчета значений показателей эффективности реализации подпрограммы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 на 2018-2022 годы</t>
    </r>
  </si>
  <si>
    <r>
      <rPr>
        <b/>
        <sz val="11"/>
        <color theme="1"/>
        <rFont val="Times New Roman"/>
        <family val="1"/>
        <charset val="204"/>
      </rPr>
      <t>Планируемые результаты реализации подпрограммы</t>
    </r>
    <r>
      <rPr>
        <sz val="11"/>
        <color theme="1"/>
        <rFont val="Times New Roman"/>
        <family val="1"/>
        <charset val="204"/>
      </rPr>
      <t xml:space="preserve">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
</t>
    </r>
  </si>
  <si>
    <r>
      <rPr>
        <b/>
        <sz val="11"/>
        <color theme="1"/>
        <rFont val="Times New Roman"/>
        <family val="1"/>
        <charset val="204"/>
      </rPr>
      <t xml:space="preserve">Перечень мероприятий подпрограммы </t>
    </r>
    <r>
      <rPr>
        <sz val="11"/>
        <color theme="1"/>
        <rFont val="Times New Roman"/>
        <family val="1"/>
        <charset val="204"/>
      </rPr>
  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</t>
    </r>
  </si>
  <si>
    <t>Материально-техническое обеспечение МФЦ</t>
  </si>
  <si>
    <t>отраслевой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</si>
</sst>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/>
    </xf>
    <xf numFmtId="0" fontId="6" fillId="0" borderId="0" xfId="0" applyFont="1"/>
    <xf numFmtId="0" fontId="1" fillId="0" borderId="0" xfId="0" applyFont="1" applyAlignment="1">
      <alignment horizontal="right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2" borderId="0" xfId="0" applyFont="1" applyFill="1" applyAlignment="1">
      <alignment horizontal="left" vertical="top"/>
    </xf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2" borderId="0" xfId="0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110" zoomScaleNormal="110" workbookViewId="0">
      <selection activeCell="I11" sqref="I11"/>
    </sheetView>
  </sheetViews>
  <sheetFormatPr defaultColWidth="9.140625" defaultRowHeight="12.75" x14ac:dyDescent="0.2"/>
  <cols>
    <col min="1" max="1" width="36.7109375" style="1" customWidth="1"/>
    <col min="2" max="4" width="16.28515625" style="1" customWidth="1"/>
    <col min="5" max="5" width="12.140625" style="1" customWidth="1"/>
    <col min="6" max="16384" width="9.140625" style="1"/>
  </cols>
  <sheetData>
    <row r="1" spans="1:11" ht="44.25" customHeight="1" x14ac:dyDescent="0.2">
      <c r="D1" s="48" t="s">
        <v>133</v>
      </c>
      <c r="E1" s="48"/>
      <c r="F1" s="48"/>
      <c r="G1" s="48"/>
      <c r="H1" s="48"/>
      <c r="I1" s="48"/>
      <c r="J1" s="48"/>
    </row>
    <row r="2" spans="1:11" x14ac:dyDescent="0.2">
      <c r="G2" s="2"/>
      <c r="H2" s="2"/>
      <c r="I2" s="2"/>
      <c r="J2" s="2"/>
    </row>
    <row r="3" spans="1:11" ht="54" customHeight="1" x14ac:dyDescent="0.2">
      <c r="A3" s="49" t="s">
        <v>60</v>
      </c>
      <c r="B3" s="49"/>
      <c r="C3" s="49"/>
      <c r="D3" s="49"/>
      <c r="E3" s="49"/>
      <c r="F3" s="49"/>
      <c r="G3" s="49"/>
      <c r="H3" s="49"/>
      <c r="I3" s="49"/>
      <c r="J3" s="49"/>
    </row>
    <row r="5" spans="1:11" x14ac:dyDescent="0.2">
      <c r="A5" s="19" t="s">
        <v>0</v>
      </c>
      <c r="B5" s="50" t="s">
        <v>23</v>
      </c>
      <c r="C5" s="51"/>
      <c r="D5" s="51"/>
      <c r="E5" s="51"/>
      <c r="F5" s="51"/>
      <c r="G5" s="51"/>
      <c r="H5" s="51"/>
      <c r="I5" s="51"/>
      <c r="J5" s="52"/>
      <c r="K5" s="3"/>
    </row>
    <row r="6" spans="1:11" ht="44.25" customHeight="1" x14ac:dyDescent="0.2">
      <c r="A6" s="53" t="s">
        <v>108</v>
      </c>
      <c r="B6" s="56" t="s">
        <v>1</v>
      </c>
      <c r="C6" s="56" t="s">
        <v>2</v>
      </c>
      <c r="D6" s="56" t="s">
        <v>3</v>
      </c>
      <c r="E6" s="56" t="s">
        <v>18</v>
      </c>
      <c r="F6" s="56"/>
      <c r="G6" s="56"/>
      <c r="H6" s="56"/>
      <c r="I6" s="56"/>
      <c r="J6" s="56"/>
      <c r="K6" s="3"/>
    </row>
    <row r="7" spans="1:11" x14ac:dyDescent="0.2">
      <c r="A7" s="54"/>
      <c r="B7" s="56"/>
      <c r="C7" s="56"/>
      <c r="D7" s="56"/>
      <c r="E7" s="20" t="s">
        <v>24</v>
      </c>
      <c r="F7" s="20" t="s">
        <v>25</v>
      </c>
      <c r="G7" s="20" t="s">
        <v>26</v>
      </c>
      <c r="H7" s="20" t="s">
        <v>27</v>
      </c>
      <c r="I7" s="20" t="s">
        <v>28</v>
      </c>
      <c r="J7" s="20" t="s">
        <v>4</v>
      </c>
      <c r="K7" s="3"/>
    </row>
    <row r="8" spans="1:11" x14ac:dyDescent="0.2">
      <c r="A8" s="54"/>
      <c r="B8" s="56" t="s">
        <v>22</v>
      </c>
      <c r="C8" s="56" t="s">
        <v>23</v>
      </c>
      <c r="D8" s="21" t="s">
        <v>19</v>
      </c>
      <c r="E8" s="22">
        <f>SUM(E9:E11)</f>
        <v>161220</v>
      </c>
      <c r="F8" s="22">
        <f>SUM(F9:F11)</f>
        <v>165170</v>
      </c>
      <c r="G8" s="22">
        <f>SUM(G9:G11)</f>
        <v>165694</v>
      </c>
      <c r="H8" s="22">
        <f>SUM(H9:H11)</f>
        <v>168250</v>
      </c>
      <c r="I8" s="22">
        <f>SUM(I9:I11)</f>
        <v>164850</v>
      </c>
      <c r="J8" s="22">
        <f>SUM(E8:I8)</f>
        <v>825184</v>
      </c>
      <c r="K8" s="3"/>
    </row>
    <row r="9" spans="1:11" ht="24" x14ac:dyDescent="0.2">
      <c r="A9" s="54"/>
      <c r="B9" s="56"/>
      <c r="C9" s="56"/>
      <c r="D9" s="23" t="s">
        <v>5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f t="shared" ref="J9" si="0">E9+F9+G9+H9+I9</f>
        <v>0</v>
      </c>
      <c r="K9" s="3"/>
    </row>
    <row r="10" spans="1:11" ht="36" x14ac:dyDescent="0.2">
      <c r="A10" s="54"/>
      <c r="B10" s="56"/>
      <c r="C10" s="56"/>
      <c r="D10" s="23" t="s">
        <v>7</v>
      </c>
      <c r="E10" s="22">
        <v>140214</v>
      </c>
      <c r="F10" s="22">
        <f>'перечень мер. пп 1'!H56</f>
        <v>142214</v>
      </c>
      <c r="G10" s="22">
        <f>'перечень мер. пп 1'!I56</f>
        <v>142214</v>
      </c>
      <c r="H10" s="22">
        <f>'перечень мер. пп 1'!J56</f>
        <v>144214</v>
      </c>
      <c r="I10" s="22">
        <f>'перечень мер. пп 1'!K56</f>
        <v>144214</v>
      </c>
      <c r="J10" s="22">
        <f>SUM(E10:I10)</f>
        <v>713070</v>
      </c>
      <c r="K10" s="3"/>
    </row>
    <row r="11" spans="1:11" ht="105" customHeight="1" x14ac:dyDescent="0.2">
      <c r="A11" s="55"/>
      <c r="B11" s="56"/>
      <c r="C11" s="56"/>
      <c r="D11" s="23" t="s">
        <v>6</v>
      </c>
      <c r="E11" s="22">
        <f>'перечень мер. пп 1'!G21+'перечень мер. пп 1'!G33+'перечень мер. пп 1'!G41</f>
        <v>21006</v>
      </c>
      <c r="F11" s="22">
        <f>'перечень мер. пп 1'!H21+'перечень мер. пп 1'!H33+'перечень мер. пп 1'!H41</f>
        <v>22956</v>
      </c>
      <c r="G11" s="22">
        <f>'перечень мер. пп 1'!I21+'перечень мер. пп 1'!I33+'перечень мер. пп 1'!I41</f>
        <v>23480</v>
      </c>
      <c r="H11" s="22">
        <f>'перечень мер. пп 1'!J21+'перечень мер. пп 1'!J33+'перечень мер. пп 1'!J41</f>
        <v>24036</v>
      </c>
      <c r="I11" s="22">
        <f>'перечень мер. пп 1'!K21+'перечень мер. пп 1'!K33+'перечень мер. пп 1'!K41</f>
        <v>20636</v>
      </c>
      <c r="J11" s="22">
        <f>SUM(E11:I11)</f>
        <v>112114</v>
      </c>
      <c r="K11" s="3"/>
    </row>
    <row r="12" spans="1:11" ht="15" customHeight="1" x14ac:dyDescent="0.2">
      <c r="A12" s="47" t="s">
        <v>61</v>
      </c>
      <c r="B12" s="47"/>
      <c r="C12" s="47"/>
      <c r="D12" s="47"/>
      <c r="E12" s="47"/>
      <c r="F12" s="11" t="s">
        <v>24</v>
      </c>
      <c r="G12" s="11" t="s">
        <v>25</v>
      </c>
      <c r="H12" s="11" t="s">
        <v>26</v>
      </c>
      <c r="I12" s="11" t="s">
        <v>27</v>
      </c>
      <c r="J12" s="11" t="s">
        <v>28</v>
      </c>
    </row>
    <row r="13" spans="1:11" ht="27" customHeight="1" x14ac:dyDescent="0.2">
      <c r="A13" s="47" t="s">
        <v>42</v>
      </c>
      <c r="B13" s="47"/>
      <c r="C13" s="47"/>
      <c r="D13" s="47"/>
      <c r="E13" s="47"/>
      <c r="F13" s="12">
        <v>1</v>
      </c>
      <c r="G13" s="12">
        <v>1</v>
      </c>
      <c r="H13" s="12">
        <v>1</v>
      </c>
      <c r="I13" s="12">
        <v>1</v>
      </c>
      <c r="J13" s="12">
        <v>1</v>
      </c>
    </row>
    <row r="14" spans="1:11" ht="20.25" customHeight="1" x14ac:dyDescent="0.2">
      <c r="A14" s="47" t="s">
        <v>43</v>
      </c>
      <c r="B14" s="47"/>
      <c r="C14" s="47"/>
      <c r="D14" s="47"/>
      <c r="E14" s="47"/>
      <c r="F14" s="11" t="s">
        <v>44</v>
      </c>
      <c r="G14" s="11" t="s">
        <v>45</v>
      </c>
      <c r="H14" s="11" t="s">
        <v>46</v>
      </c>
      <c r="I14" s="11" t="s">
        <v>47</v>
      </c>
      <c r="J14" s="12">
        <v>0.95</v>
      </c>
    </row>
    <row r="15" spans="1:11" ht="45" customHeight="1" x14ac:dyDescent="0.2">
      <c r="A15" s="47" t="s">
        <v>48</v>
      </c>
      <c r="B15" s="47"/>
      <c r="C15" s="47"/>
      <c r="D15" s="47"/>
      <c r="E15" s="47"/>
      <c r="F15" s="11" t="s">
        <v>49</v>
      </c>
      <c r="G15" s="11" t="s">
        <v>49</v>
      </c>
      <c r="H15" s="11" t="s">
        <v>49</v>
      </c>
      <c r="I15" s="11" t="s">
        <v>49</v>
      </c>
      <c r="J15" s="11" t="s">
        <v>49</v>
      </c>
    </row>
    <row r="16" spans="1:11" ht="19.5" customHeight="1" x14ac:dyDescent="0.2">
      <c r="A16" s="47" t="s">
        <v>50</v>
      </c>
      <c r="B16" s="47"/>
      <c r="C16" s="47"/>
      <c r="D16" s="47"/>
      <c r="E16" s="47"/>
      <c r="F16" s="11" t="s">
        <v>51</v>
      </c>
      <c r="G16" s="11" t="s">
        <v>52</v>
      </c>
      <c r="H16" s="11" t="s">
        <v>53</v>
      </c>
      <c r="I16" s="11" t="s">
        <v>54</v>
      </c>
      <c r="J16" s="11" t="s">
        <v>55</v>
      </c>
    </row>
    <row r="17" spans="1:10" ht="30" customHeight="1" x14ac:dyDescent="0.2">
      <c r="A17" s="47" t="s">
        <v>136</v>
      </c>
      <c r="B17" s="47"/>
      <c r="C17" s="47"/>
      <c r="D17" s="47"/>
      <c r="E17" s="47"/>
      <c r="F17" s="28" t="s">
        <v>106</v>
      </c>
      <c r="G17" s="28" t="s">
        <v>107</v>
      </c>
      <c r="H17" s="28" t="s">
        <v>107</v>
      </c>
      <c r="I17" s="28" t="s">
        <v>107</v>
      </c>
      <c r="J17" s="28" t="s">
        <v>107</v>
      </c>
    </row>
    <row r="18" spans="1:10" ht="42" customHeight="1" x14ac:dyDescent="0.2">
      <c r="A18" s="47" t="s">
        <v>148</v>
      </c>
      <c r="B18" s="47"/>
      <c r="C18" s="47"/>
      <c r="D18" s="47"/>
      <c r="E18" s="47"/>
      <c r="F18" s="12">
        <v>1</v>
      </c>
      <c r="G18" s="12">
        <v>1</v>
      </c>
      <c r="H18" s="12">
        <v>1</v>
      </c>
      <c r="I18" s="12">
        <v>1</v>
      </c>
      <c r="J18" s="12">
        <v>1</v>
      </c>
    </row>
    <row r="19" spans="1:10" ht="33.75" customHeight="1" x14ac:dyDescent="0.2">
      <c r="A19" s="47" t="s">
        <v>149</v>
      </c>
      <c r="B19" s="47"/>
      <c r="C19" s="47"/>
      <c r="D19" s="47"/>
      <c r="E19" s="47"/>
      <c r="F19" s="12">
        <v>1</v>
      </c>
      <c r="G19" s="12">
        <v>1</v>
      </c>
      <c r="H19" s="12">
        <v>1</v>
      </c>
      <c r="I19" s="12">
        <v>1</v>
      </c>
      <c r="J19" s="12">
        <v>1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D1:J1"/>
    <mergeCell ref="A3:J3"/>
    <mergeCell ref="B5:J5"/>
    <mergeCell ref="A6:A11"/>
    <mergeCell ref="B6:B7"/>
    <mergeCell ref="C6:C7"/>
    <mergeCell ref="D6:D7"/>
    <mergeCell ref="E6:J6"/>
    <mergeCell ref="B8:B11"/>
    <mergeCell ref="C8:C11"/>
    <mergeCell ref="A17:E17"/>
    <mergeCell ref="A18:E18"/>
    <mergeCell ref="A19:E19"/>
    <mergeCell ref="A12:E12"/>
    <mergeCell ref="A13:E13"/>
    <mergeCell ref="A14:E14"/>
    <mergeCell ref="A15:E15"/>
    <mergeCell ref="A16:E1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rowBreaks count="1" manualBreakCount="1">
    <brk id="1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sqref="A1:J19"/>
    </sheetView>
  </sheetViews>
  <sheetFormatPr defaultRowHeight="15" x14ac:dyDescent="0.25"/>
  <cols>
    <col min="1" max="1" width="5.85546875" customWidth="1"/>
    <col min="2" max="2" width="52.7109375" customWidth="1"/>
    <col min="3" max="3" width="10.85546875" customWidth="1"/>
    <col min="4" max="5" width="12.140625" customWidth="1"/>
    <col min="6" max="10" width="11.140625" customWidth="1"/>
  </cols>
  <sheetData>
    <row r="1" spans="1:10" ht="15" customHeight="1" x14ac:dyDescent="0.25">
      <c r="A1" s="59"/>
      <c r="B1" s="59"/>
      <c r="C1" s="59"/>
      <c r="D1" s="9"/>
      <c r="E1" s="48" t="s">
        <v>134</v>
      </c>
      <c r="F1" s="48"/>
      <c r="G1" s="48"/>
      <c r="H1" s="48"/>
      <c r="I1" s="48"/>
      <c r="J1" s="48"/>
    </row>
    <row r="2" spans="1:10" x14ac:dyDescent="0.25">
      <c r="A2" s="59"/>
      <c r="B2" s="59"/>
      <c r="C2" s="59"/>
      <c r="D2" s="16"/>
      <c r="E2" s="48"/>
      <c r="F2" s="48"/>
      <c r="G2" s="48"/>
      <c r="H2" s="48"/>
      <c r="I2" s="48"/>
      <c r="J2" s="48"/>
    </row>
    <row r="3" spans="1:10" x14ac:dyDescent="0.25">
      <c r="A3" s="59"/>
      <c r="B3" s="59"/>
      <c r="C3" s="59"/>
      <c r="D3" s="16"/>
      <c r="E3" s="48"/>
      <c r="F3" s="48"/>
      <c r="G3" s="48"/>
      <c r="H3" s="48"/>
      <c r="I3" s="48"/>
      <c r="J3" s="48"/>
    </row>
    <row r="4" spans="1:10" ht="25.5" customHeight="1" x14ac:dyDescent="0.25">
      <c r="A4" s="59"/>
      <c r="B4" s="59"/>
      <c r="C4" s="59"/>
      <c r="D4" s="16"/>
      <c r="E4" s="48"/>
      <c r="F4" s="48"/>
      <c r="G4" s="48"/>
      <c r="H4" s="48"/>
      <c r="I4" s="48"/>
      <c r="J4" s="48"/>
    </row>
    <row r="5" spans="1:10" ht="46.5" customHeight="1" x14ac:dyDescent="0.25">
      <c r="A5" s="58" t="s">
        <v>159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36" customHeight="1" x14ac:dyDescent="0.25">
      <c r="A6" s="60" t="s">
        <v>8</v>
      </c>
      <c r="B6" s="60" t="s">
        <v>73</v>
      </c>
      <c r="C6" s="60" t="s">
        <v>62</v>
      </c>
      <c r="D6" s="60" t="s">
        <v>63</v>
      </c>
      <c r="E6" s="61" t="s">
        <v>74</v>
      </c>
      <c r="F6" s="60" t="s">
        <v>64</v>
      </c>
      <c r="G6" s="60"/>
      <c r="H6" s="60"/>
      <c r="I6" s="60"/>
      <c r="J6" s="60"/>
    </row>
    <row r="7" spans="1:10" ht="48" customHeight="1" x14ac:dyDescent="0.25">
      <c r="A7" s="60"/>
      <c r="B7" s="60"/>
      <c r="C7" s="60"/>
      <c r="D7" s="60"/>
      <c r="E7" s="61"/>
      <c r="F7" s="60"/>
      <c r="G7" s="60"/>
      <c r="H7" s="60"/>
      <c r="I7" s="60"/>
      <c r="J7" s="60"/>
    </row>
    <row r="8" spans="1:10" x14ac:dyDescent="0.25">
      <c r="A8" s="60"/>
      <c r="B8" s="60"/>
      <c r="C8" s="60"/>
      <c r="D8" s="60"/>
      <c r="E8" s="61"/>
      <c r="F8" s="60"/>
      <c r="G8" s="60"/>
      <c r="H8" s="60"/>
      <c r="I8" s="60"/>
      <c r="J8" s="60"/>
    </row>
    <row r="9" spans="1:10" x14ac:dyDescent="0.25">
      <c r="A9" s="60"/>
      <c r="B9" s="60"/>
      <c r="C9" s="60"/>
      <c r="D9" s="60"/>
      <c r="E9" s="61"/>
      <c r="F9" s="15" t="s">
        <v>24</v>
      </c>
      <c r="G9" s="15" t="s">
        <v>25</v>
      </c>
      <c r="H9" s="15" t="s">
        <v>26</v>
      </c>
      <c r="I9" s="15" t="s">
        <v>27</v>
      </c>
      <c r="J9" s="15" t="s">
        <v>28</v>
      </c>
    </row>
    <row r="10" spans="1:10" x14ac:dyDescent="0.25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</row>
    <row r="11" spans="1:10" ht="36" x14ac:dyDescent="0.25">
      <c r="A11" s="15">
        <v>1</v>
      </c>
      <c r="B11" s="10" t="s">
        <v>65</v>
      </c>
      <c r="C11" s="15" t="s">
        <v>66</v>
      </c>
      <c r="D11" s="15" t="s">
        <v>67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</row>
    <row r="12" spans="1:10" ht="45.75" customHeight="1" x14ac:dyDescent="0.25">
      <c r="A12" s="15">
        <v>2</v>
      </c>
      <c r="B12" s="10" t="s">
        <v>68</v>
      </c>
      <c r="C12" s="15" t="s">
        <v>66</v>
      </c>
      <c r="D12" s="15" t="s">
        <v>67</v>
      </c>
      <c r="E12" s="15">
        <v>94</v>
      </c>
      <c r="F12" s="15">
        <v>94.2</v>
      </c>
      <c r="G12" s="15">
        <v>94.4</v>
      </c>
      <c r="H12" s="15">
        <v>94.6</v>
      </c>
      <c r="I12" s="15">
        <v>94.8</v>
      </c>
      <c r="J12" s="15">
        <v>95</v>
      </c>
    </row>
    <row r="13" spans="1:10" ht="48" x14ac:dyDescent="0.25">
      <c r="A13" s="15">
        <v>3</v>
      </c>
      <c r="B13" s="10" t="s">
        <v>69</v>
      </c>
      <c r="C13" s="15" t="s">
        <v>66</v>
      </c>
      <c r="D13" s="15" t="s">
        <v>70</v>
      </c>
      <c r="E13" s="15">
        <v>1.5</v>
      </c>
      <c r="F13" s="15">
        <v>1.5</v>
      </c>
      <c r="G13" s="15">
        <v>1.5</v>
      </c>
      <c r="H13" s="15">
        <v>1.5</v>
      </c>
      <c r="I13" s="15">
        <v>1.5</v>
      </c>
      <c r="J13" s="15">
        <v>1.5</v>
      </c>
    </row>
    <row r="14" spans="1:10" ht="24" x14ac:dyDescent="0.25">
      <c r="A14" s="15">
        <v>4</v>
      </c>
      <c r="B14" s="10" t="s">
        <v>71</v>
      </c>
      <c r="C14" s="15" t="s">
        <v>66</v>
      </c>
      <c r="D14" s="15" t="s">
        <v>72</v>
      </c>
      <c r="E14" s="15">
        <v>13</v>
      </c>
      <c r="F14" s="15">
        <v>12.5</v>
      </c>
      <c r="G14" s="15">
        <v>12</v>
      </c>
      <c r="H14" s="15">
        <v>11.5</v>
      </c>
      <c r="I14" s="15">
        <v>11</v>
      </c>
      <c r="J14" s="15">
        <v>10.5</v>
      </c>
    </row>
    <row r="15" spans="1:10" ht="48" x14ac:dyDescent="0.25">
      <c r="A15" s="15">
        <v>5</v>
      </c>
      <c r="B15" s="13" t="s">
        <v>136</v>
      </c>
      <c r="C15" s="15" t="s">
        <v>162</v>
      </c>
      <c r="D15" s="15" t="s">
        <v>109</v>
      </c>
      <c r="E15" s="15">
        <v>0</v>
      </c>
      <c r="F15" s="15">
        <v>2</v>
      </c>
      <c r="G15" s="15">
        <v>5</v>
      </c>
      <c r="H15" s="15">
        <v>5</v>
      </c>
      <c r="I15" s="15">
        <v>5</v>
      </c>
      <c r="J15" s="15">
        <v>5</v>
      </c>
    </row>
    <row r="16" spans="1:10" ht="48" x14ac:dyDescent="0.25">
      <c r="A16" s="15">
        <v>6</v>
      </c>
      <c r="B16" s="13" t="s">
        <v>150</v>
      </c>
      <c r="C16" s="46" t="s">
        <v>162</v>
      </c>
      <c r="D16" s="15" t="s">
        <v>67</v>
      </c>
      <c r="E16" s="15">
        <v>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</row>
    <row r="17" spans="1:10" ht="48" x14ac:dyDescent="0.25">
      <c r="A17" s="15">
        <v>7</v>
      </c>
      <c r="B17" s="13" t="s">
        <v>151</v>
      </c>
      <c r="C17" s="46" t="s">
        <v>162</v>
      </c>
      <c r="D17" s="15" t="s">
        <v>67</v>
      </c>
      <c r="E17" s="15">
        <v>0</v>
      </c>
      <c r="F17" s="15">
        <v>100</v>
      </c>
      <c r="G17" s="15">
        <v>100</v>
      </c>
      <c r="H17" s="15">
        <v>100</v>
      </c>
      <c r="I17" s="15">
        <v>100</v>
      </c>
      <c r="J17" s="15">
        <v>100</v>
      </c>
    </row>
    <row r="18" spans="1:10" x14ac:dyDescent="0.25">
      <c r="A18" s="14"/>
      <c r="B18" s="17"/>
      <c r="C18" s="17"/>
      <c r="D18" s="17"/>
      <c r="E18" s="17"/>
      <c r="F18" s="17"/>
      <c r="G18" s="17"/>
      <c r="H18" s="17"/>
      <c r="I18" s="17"/>
      <c r="J18" s="17"/>
    </row>
    <row r="19" spans="1:10" x14ac:dyDescent="0.25">
      <c r="A19" s="17"/>
      <c r="B19" s="57" t="s">
        <v>75</v>
      </c>
      <c r="C19" s="57"/>
      <c r="D19" s="57"/>
      <c r="E19" s="57"/>
      <c r="F19" s="57"/>
      <c r="G19" s="57"/>
      <c r="H19" s="57"/>
      <c r="I19" s="57"/>
      <c r="J19" s="57"/>
    </row>
  </sheetData>
  <mergeCells count="10">
    <mergeCell ref="B19:J19"/>
    <mergeCell ref="A5:J5"/>
    <mergeCell ref="E1:J4"/>
    <mergeCell ref="A1:C4"/>
    <mergeCell ref="A6:A9"/>
    <mergeCell ref="E6:E9"/>
    <mergeCell ref="B6:B9"/>
    <mergeCell ref="C6:C9"/>
    <mergeCell ref="D6:D9"/>
    <mergeCell ref="F6:J8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22" zoomScale="80" zoomScaleNormal="80" workbookViewId="0">
      <selection activeCell="C27" sqref="C27"/>
    </sheetView>
  </sheetViews>
  <sheetFormatPr defaultRowHeight="15" x14ac:dyDescent="0.25"/>
  <cols>
    <col min="1" max="1" width="4.140625" customWidth="1"/>
    <col min="2" max="2" width="45" customWidth="1"/>
    <col min="3" max="3" width="88.140625" style="39" customWidth="1"/>
  </cols>
  <sheetData>
    <row r="1" spans="1:3" ht="87" customHeight="1" x14ac:dyDescent="0.25">
      <c r="A1" s="72"/>
      <c r="B1" s="72"/>
      <c r="C1" s="18" t="s">
        <v>93</v>
      </c>
    </row>
    <row r="2" spans="1:3" ht="78" customHeight="1" x14ac:dyDescent="0.25">
      <c r="A2" s="74" t="s">
        <v>158</v>
      </c>
      <c r="B2" s="74"/>
      <c r="C2" s="74"/>
    </row>
    <row r="3" spans="1:3" ht="33" customHeight="1" x14ac:dyDescent="0.25">
      <c r="A3" s="15" t="s">
        <v>92</v>
      </c>
      <c r="B3" s="15" t="s">
        <v>76</v>
      </c>
      <c r="C3" s="38" t="s">
        <v>77</v>
      </c>
    </row>
    <row r="4" spans="1:3" x14ac:dyDescent="0.25">
      <c r="A4" s="15">
        <v>1</v>
      </c>
      <c r="B4" s="15">
        <v>2</v>
      </c>
      <c r="C4" s="38">
        <v>3</v>
      </c>
    </row>
    <row r="5" spans="1:3" ht="52.5" customHeight="1" x14ac:dyDescent="0.25">
      <c r="A5" s="60" t="s">
        <v>29</v>
      </c>
      <c r="B5" s="73" t="s">
        <v>42</v>
      </c>
      <c r="C5" s="37" t="s">
        <v>78</v>
      </c>
    </row>
    <row r="6" spans="1:3" x14ac:dyDescent="0.25">
      <c r="A6" s="60"/>
      <c r="B6" s="73"/>
      <c r="C6" s="37" t="s">
        <v>79</v>
      </c>
    </row>
    <row r="7" spans="1:3" x14ac:dyDescent="0.25">
      <c r="A7" s="60"/>
      <c r="B7" s="73"/>
      <c r="C7" s="37" t="s">
        <v>137</v>
      </c>
    </row>
    <row r="8" spans="1:3" ht="24" x14ac:dyDescent="0.25">
      <c r="A8" s="60"/>
      <c r="B8" s="73"/>
      <c r="C8" s="37" t="s">
        <v>80</v>
      </c>
    </row>
    <row r="9" spans="1:3" x14ac:dyDescent="0.25">
      <c r="A9" s="60"/>
      <c r="B9" s="73"/>
      <c r="C9" s="37" t="s">
        <v>81</v>
      </c>
    </row>
    <row r="10" spans="1:3" x14ac:dyDescent="0.25">
      <c r="A10" s="60" t="s">
        <v>16</v>
      </c>
      <c r="B10" s="73" t="s">
        <v>43</v>
      </c>
      <c r="C10" s="37" t="s">
        <v>82</v>
      </c>
    </row>
    <row r="11" spans="1:3" x14ac:dyDescent="0.25">
      <c r="A11" s="60"/>
      <c r="B11" s="73"/>
      <c r="C11" s="37" t="s">
        <v>79</v>
      </c>
    </row>
    <row r="12" spans="1:3" x14ac:dyDescent="0.25">
      <c r="A12" s="60"/>
      <c r="B12" s="73"/>
      <c r="C12" s="37" t="s">
        <v>129</v>
      </c>
    </row>
    <row r="13" spans="1:3" x14ac:dyDescent="0.25">
      <c r="A13" s="60"/>
      <c r="B13" s="73"/>
      <c r="C13" s="37" t="s">
        <v>83</v>
      </c>
    </row>
    <row r="14" spans="1:3" ht="22.5" customHeight="1" x14ac:dyDescent="0.25">
      <c r="A14" s="60"/>
      <c r="B14" s="73"/>
      <c r="C14" s="37" t="s">
        <v>81</v>
      </c>
    </row>
    <row r="15" spans="1:3" ht="24" x14ac:dyDescent="0.25">
      <c r="A15" s="60" t="s">
        <v>36</v>
      </c>
      <c r="B15" s="73" t="s">
        <v>48</v>
      </c>
      <c r="C15" s="37" t="s">
        <v>84</v>
      </c>
    </row>
    <row r="16" spans="1:3" x14ac:dyDescent="0.25">
      <c r="A16" s="60"/>
      <c r="B16" s="73"/>
      <c r="C16" s="37" t="s">
        <v>85</v>
      </c>
    </row>
    <row r="17" spans="1:3" x14ac:dyDescent="0.25">
      <c r="A17" s="60"/>
      <c r="B17" s="73"/>
      <c r="C17" s="37" t="s">
        <v>130</v>
      </c>
    </row>
    <row r="18" spans="1:3" ht="24" x14ac:dyDescent="0.25">
      <c r="A18" s="60"/>
      <c r="B18" s="73"/>
      <c r="C18" s="37" t="s">
        <v>86</v>
      </c>
    </row>
    <row r="19" spans="1:3" x14ac:dyDescent="0.25">
      <c r="A19" s="60"/>
      <c r="B19" s="73"/>
      <c r="C19" s="37" t="s">
        <v>81</v>
      </c>
    </row>
    <row r="20" spans="1:3" x14ac:dyDescent="0.25">
      <c r="A20" s="60" t="s">
        <v>99</v>
      </c>
      <c r="B20" s="73" t="s">
        <v>50</v>
      </c>
      <c r="C20" s="37" t="s">
        <v>87</v>
      </c>
    </row>
    <row r="21" spans="1:3" ht="9" customHeight="1" x14ac:dyDescent="0.25">
      <c r="A21" s="60"/>
      <c r="B21" s="73"/>
      <c r="C21" s="40" t="s">
        <v>138</v>
      </c>
    </row>
    <row r="22" spans="1:3" ht="14.25" customHeight="1" x14ac:dyDescent="0.25">
      <c r="A22" s="60"/>
      <c r="B22" s="73"/>
      <c r="C22" s="40" t="s">
        <v>141</v>
      </c>
    </row>
    <row r="23" spans="1:3" ht="17.25" customHeight="1" x14ac:dyDescent="0.25">
      <c r="A23" s="60"/>
      <c r="B23" s="73"/>
      <c r="C23" s="40" t="s">
        <v>139</v>
      </c>
    </row>
    <row r="24" spans="1:3" ht="17.25" customHeight="1" x14ac:dyDescent="0.25">
      <c r="A24" s="60"/>
      <c r="B24" s="73"/>
      <c r="C24" s="40" t="s">
        <v>140</v>
      </c>
    </row>
    <row r="25" spans="1:3" ht="24" x14ac:dyDescent="0.25">
      <c r="A25" s="60"/>
      <c r="B25" s="73"/>
      <c r="C25" s="37" t="s">
        <v>88</v>
      </c>
    </row>
    <row r="26" spans="1:3" ht="24" x14ac:dyDescent="0.25">
      <c r="A26" s="60"/>
      <c r="B26" s="73"/>
      <c r="C26" s="37" t="s">
        <v>89</v>
      </c>
    </row>
    <row r="27" spans="1:3" ht="24" x14ac:dyDescent="0.25">
      <c r="A27" s="60"/>
      <c r="B27" s="73"/>
      <c r="C27" s="37" t="s">
        <v>90</v>
      </c>
    </row>
    <row r="28" spans="1:3" x14ac:dyDescent="0.25">
      <c r="A28" s="60"/>
      <c r="B28" s="73"/>
      <c r="C28" s="37" t="s">
        <v>91</v>
      </c>
    </row>
    <row r="29" spans="1:3" x14ac:dyDescent="0.25">
      <c r="A29" s="60"/>
      <c r="B29" s="73"/>
      <c r="C29" s="37" t="s">
        <v>131</v>
      </c>
    </row>
    <row r="30" spans="1:3" x14ac:dyDescent="0.25">
      <c r="A30" s="60"/>
      <c r="B30" s="73"/>
      <c r="C30" s="37" t="s">
        <v>83</v>
      </c>
    </row>
    <row r="31" spans="1:3" x14ac:dyDescent="0.25">
      <c r="A31" s="60"/>
      <c r="B31" s="73"/>
      <c r="C31" s="37" t="s">
        <v>81</v>
      </c>
    </row>
    <row r="32" spans="1:3" ht="15" customHeight="1" x14ac:dyDescent="0.25">
      <c r="A32" s="66" t="s">
        <v>110</v>
      </c>
      <c r="B32" s="69" t="s">
        <v>136</v>
      </c>
      <c r="C32" s="37" t="s">
        <v>111</v>
      </c>
    </row>
    <row r="33" spans="1:3" x14ac:dyDescent="0.25">
      <c r="A33" s="67"/>
      <c r="B33" s="70"/>
      <c r="C33" s="37" t="s">
        <v>114</v>
      </c>
    </row>
    <row r="34" spans="1:3" x14ac:dyDescent="0.25">
      <c r="A34" s="67"/>
      <c r="B34" s="70"/>
      <c r="C34" s="37" t="s">
        <v>132</v>
      </c>
    </row>
    <row r="35" spans="1:3" x14ac:dyDescent="0.25">
      <c r="A35" s="67"/>
      <c r="B35" s="70"/>
      <c r="C35" s="37" t="s">
        <v>115</v>
      </c>
    </row>
    <row r="36" spans="1:3" x14ac:dyDescent="0.25">
      <c r="A36" s="68"/>
      <c r="B36" s="71"/>
      <c r="C36" s="37" t="s">
        <v>116</v>
      </c>
    </row>
    <row r="37" spans="1:3" ht="15" customHeight="1" x14ac:dyDescent="0.25">
      <c r="A37" s="66" t="s">
        <v>123</v>
      </c>
      <c r="B37" s="69" t="s">
        <v>155</v>
      </c>
      <c r="C37" s="37" t="s">
        <v>112</v>
      </c>
    </row>
    <row r="38" spans="1:3" x14ac:dyDescent="0.25">
      <c r="A38" s="67"/>
      <c r="B38" s="70"/>
      <c r="C38" s="41" t="s">
        <v>113</v>
      </c>
    </row>
    <row r="39" spans="1:3" ht="24" x14ac:dyDescent="0.25">
      <c r="A39" s="67"/>
      <c r="B39" s="70"/>
      <c r="C39" s="42" t="s">
        <v>152</v>
      </c>
    </row>
    <row r="40" spans="1:3" x14ac:dyDescent="0.25">
      <c r="A40" s="67"/>
      <c r="B40" s="70"/>
      <c r="C40" s="42" t="s">
        <v>153</v>
      </c>
    </row>
    <row r="41" spans="1:3" ht="36" x14ac:dyDescent="0.25">
      <c r="A41" s="67"/>
      <c r="B41" s="70"/>
      <c r="C41" s="42" t="s">
        <v>154</v>
      </c>
    </row>
    <row r="42" spans="1:3" x14ac:dyDescent="0.25">
      <c r="A42" s="67"/>
      <c r="B42" s="70"/>
      <c r="C42" s="31" t="s">
        <v>79</v>
      </c>
    </row>
    <row r="43" spans="1:3" x14ac:dyDescent="0.25">
      <c r="A43" s="67"/>
      <c r="B43" s="70"/>
      <c r="C43" s="31" t="s">
        <v>132</v>
      </c>
    </row>
    <row r="44" spans="1:3" x14ac:dyDescent="0.25">
      <c r="A44" s="67"/>
      <c r="B44" s="70"/>
      <c r="C44" s="31" t="s">
        <v>142</v>
      </c>
    </row>
    <row r="45" spans="1:3" x14ac:dyDescent="0.25">
      <c r="A45" s="68"/>
      <c r="B45" s="71"/>
      <c r="C45" s="31" t="s">
        <v>116</v>
      </c>
    </row>
    <row r="46" spans="1:3" x14ac:dyDescent="0.25">
      <c r="A46" s="63" t="s">
        <v>117</v>
      </c>
      <c r="B46" s="62" t="s">
        <v>156</v>
      </c>
      <c r="C46" s="31" t="s">
        <v>112</v>
      </c>
    </row>
    <row r="47" spans="1:3" x14ac:dyDescent="0.25">
      <c r="A47" s="64"/>
      <c r="B47" s="62"/>
      <c r="C47" s="31" t="s">
        <v>118</v>
      </c>
    </row>
    <row r="48" spans="1:3" x14ac:dyDescent="0.25">
      <c r="A48" s="64"/>
      <c r="B48" s="62"/>
      <c r="C48" s="31" t="s">
        <v>119</v>
      </c>
    </row>
    <row r="49" spans="1:3" x14ac:dyDescent="0.25">
      <c r="A49" s="64"/>
      <c r="B49" s="62"/>
      <c r="C49" s="31" t="s">
        <v>120</v>
      </c>
    </row>
    <row r="50" spans="1:3" x14ac:dyDescent="0.25">
      <c r="A50" s="64"/>
      <c r="B50" s="62"/>
      <c r="C50" s="31" t="s">
        <v>121</v>
      </c>
    </row>
    <row r="51" spans="1:3" x14ac:dyDescent="0.25">
      <c r="A51" s="64"/>
      <c r="B51" s="62"/>
      <c r="C51" s="31" t="s">
        <v>79</v>
      </c>
    </row>
    <row r="52" spans="1:3" x14ac:dyDescent="0.25">
      <c r="A52" s="64"/>
      <c r="B52" s="62"/>
      <c r="C52" s="31" t="s">
        <v>132</v>
      </c>
    </row>
    <row r="53" spans="1:3" ht="24.75" x14ac:dyDescent="0.25">
      <c r="A53" s="64"/>
      <c r="B53" s="62"/>
      <c r="C53" s="30" t="s">
        <v>122</v>
      </c>
    </row>
    <row r="54" spans="1:3" x14ac:dyDescent="0.25">
      <c r="A54" s="65"/>
      <c r="B54" s="62"/>
      <c r="C54" s="31" t="s">
        <v>116</v>
      </c>
    </row>
    <row r="56" spans="1:3" x14ac:dyDescent="0.25">
      <c r="B56" s="29"/>
    </row>
  </sheetData>
  <mergeCells count="16">
    <mergeCell ref="A1:B1"/>
    <mergeCell ref="A15:A19"/>
    <mergeCell ref="B15:B19"/>
    <mergeCell ref="A20:A31"/>
    <mergeCell ref="B20:B31"/>
    <mergeCell ref="A5:A9"/>
    <mergeCell ref="B5:B9"/>
    <mergeCell ref="A10:A14"/>
    <mergeCell ref="B10:B14"/>
    <mergeCell ref="A2:C2"/>
    <mergeCell ref="B46:B54"/>
    <mergeCell ref="A46:A54"/>
    <mergeCell ref="A32:A36"/>
    <mergeCell ref="B32:B36"/>
    <mergeCell ref="B37:B45"/>
    <mergeCell ref="A37:A45"/>
  </mergeCells>
  <pageMargins left="0.7" right="0.7" top="0.75" bottom="0.75" header="0.3" footer="0.3"/>
  <pageSetup paperSize="9" scale="95" orientation="landscape" r:id="rId1"/>
  <rowBreaks count="2" manualBreakCount="2">
    <brk id="19" max="16383" man="1"/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topLeftCell="A32" zoomScaleNormal="100" workbookViewId="0">
      <selection activeCell="F62" sqref="F62"/>
    </sheetView>
  </sheetViews>
  <sheetFormatPr defaultColWidth="9.140625" defaultRowHeight="12.75" x14ac:dyDescent="0.2"/>
  <cols>
    <col min="1" max="1" width="5.7109375" style="6" customWidth="1"/>
    <col min="2" max="2" width="39.140625" style="6" customWidth="1"/>
    <col min="3" max="3" width="12.42578125" style="7" bestFit="1" customWidth="1"/>
    <col min="4" max="4" width="24" style="7" customWidth="1"/>
    <col min="5" max="5" width="15.7109375" style="8" customWidth="1"/>
    <col min="6" max="6" width="8.85546875" style="8" customWidth="1"/>
    <col min="7" max="11" width="7.5703125" style="8" bestFit="1" customWidth="1"/>
    <col min="12" max="12" width="17.7109375" style="4" customWidth="1"/>
    <col min="13" max="13" width="36.7109375" style="4" customWidth="1"/>
    <col min="14" max="16384" width="9.140625" style="4"/>
  </cols>
  <sheetData>
    <row r="1" spans="1:18" ht="94.5" customHeight="1" x14ac:dyDescent="0.2">
      <c r="A1" s="24"/>
      <c r="B1" s="24"/>
      <c r="C1" s="25"/>
      <c r="D1" s="25"/>
      <c r="E1" s="26"/>
      <c r="F1" s="26"/>
      <c r="G1" s="26"/>
      <c r="H1" s="26"/>
      <c r="I1" s="26"/>
      <c r="J1" s="48" t="s">
        <v>135</v>
      </c>
      <c r="K1" s="48"/>
      <c r="L1" s="48"/>
      <c r="M1" s="48"/>
      <c r="N1" s="9"/>
      <c r="O1" s="9"/>
      <c r="P1" s="9"/>
      <c r="Q1" s="9"/>
      <c r="R1" s="9"/>
    </row>
    <row r="2" spans="1:18" s="5" customFormat="1" ht="43.5" customHeight="1" x14ac:dyDescent="0.2">
      <c r="A2" s="87" t="s">
        <v>160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8" x14ac:dyDescent="0.2">
      <c r="A3" s="88" t="s">
        <v>8</v>
      </c>
      <c r="B3" s="88" t="s">
        <v>9</v>
      </c>
      <c r="C3" s="88" t="s">
        <v>94</v>
      </c>
      <c r="D3" s="88" t="s">
        <v>10</v>
      </c>
      <c r="E3" s="80" t="s">
        <v>95</v>
      </c>
      <c r="F3" s="80" t="s">
        <v>11</v>
      </c>
      <c r="G3" s="80" t="s">
        <v>12</v>
      </c>
      <c r="H3" s="80"/>
      <c r="I3" s="80"/>
      <c r="J3" s="80"/>
      <c r="K3" s="80"/>
      <c r="L3" s="88" t="s">
        <v>17</v>
      </c>
      <c r="M3" s="88" t="s">
        <v>13</v>
      </c>
    </row>
    <row r="4" spans="1:18" ht="71.25" customHeight="1" x14ac:dyDescent="0.2">
      <c r="A4" s="88"/>
      <c r="B4" s="88"/>
      <c r="C4" s="88"/>
      <c r="D4" s="88"/>
      <c r="E4" s="80"/>
      <c r="F4" s="80"/>
      <c r="G4" s="34">
        <v>2018</v>
      </c>
      <c r="H4" s="34">
        <v>2019</v>
      </c>
      <c r="I4" s="34">
        <v>2020</v>
      </c>
      <c r="J4" s="34">
        <v>2021</v>
      </c>
      <c r="K4" s="34">
        <v>2022</v>
      </c>
      <c r="L4" s="88"/>
      <c r="M4" s="88"/>
    </row>
    <row r="5" spans="1:18" x14ac:dyDescent="0.2">
      <c r="A5" s="36">
        <v>1</v>
      </c>
      <c r="B5" s="36">
        <v>2</v>
      </c>
      <c r="C5" s="36">
        <v>3</v>
      </c>
      <c r="D5" s="36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  <c r="K5" s="44">
        <v>11</v>
      </c>
      <c r="L5" s="34">
        <v>12</v>
      </c>
      <c r="M5" s="36">
        <v>13</v>
      </c>
    </row>
    <row r="6" spans="1:18" x14ac:dyDescent="0.2">
      <c r="A6" s="84" t="s">
        <v>29</v>
      </c>
      <c r="B6" s="81" t="s">
        <v>56</v>
      </c>
      <c r="C6" s="77" t="s">
        <v>30</v>
      </c>
      <c r="D6" s="35" t="s">
        <v>32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77" t="s">
        <v>38</v>
      </c>
      <c r="M6" s="81" t="s">
        <v>96</v>
      </c>
    </row>
    <row r="7" spans="1:18" ht="24" x14ac:dyDescent="0.2">
      <c r="A7" s="85"/>
      <c r="B7" s="82"/>
      <c r="C7" s="78"/>
      <c r="D7" s="35" t="s">
        <v>5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78"/>
      <c r="M7" s="82"/>
    </row>
    <row r="8" spans="1:18" ht="24" x14ac:dyDescent="0.2">
      <c r="A8" s="85"/>
      <c r="B8" s="82"/>
      <c r="C8" s="78"/>
      <c r="D8" s="35" t="s">
        <v>15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78"/>
      <c r="M8" s="82"/>
    </row>
    <row r="9" spans="1:18" x14ac:dyDescent="0.2">
      <c r="A9" s="86"/>
      <c r="B9" s="83"/>
      <c r="C9" s="79"/>
      <c r="D9" s="35" t="s">
        <v>14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79"/>
      <c r="M9" s="83"/>
    </row>
    <row r="10" spans="1:18" x14ac:dyDescent="0.2">
      <c r="A10" s="75" t="s">
        <v>31</v>
      </c>
      <c r="B10" s="76" t="s">
        <v>33</v>
      </c>
      <c r="C10" s="80" t="s">
        <v>30</v>
      </c>
      <c r="D10" s="35" t="s">
        <v>32</v>
      </c>
      <c r="E10" s="44">
        <v>0</v>
      </c>
      <c r="F10" s="27">
        <f t="shared" ref="F10:F13" si="0">G10+H10+I10+J10+K10</f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77" t="s">
        <v>38</v>
      </c>
      <c r="M10" s="76" t="s">
        <v>41</v>
      </c>
    </row>
    <row r="11" spans="1:18" ht="24" x14ac:dyDescent="0.2">
      <c r="A11" s="75"/>
      <c r="B11" s="76"/>
      <c r="C11" s="80"/>
      <c r="D11" s="35" t="s">
        <v>5</v>
      </c>
      <c r="E11" s="44">
        <v>0</v>
      </c>
      <c r="F11" s="27">
        <f t="shared" si="0"/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78"/>
      <c r="M11" s="76"/>
    </row>
    <row r="12" spans="1:18" ht="24" x14ac:dyDescent="0.2">
      <c r="A12" s="75"/>
      <c r="B12" s="76"/>
      <c r="C12" s="80"/>
      <c r="D12" s="35" t="s">
        <v>15</v>
      </c>
      <c r="E12" s="44">
        <v>0</v>
      </c>
      <c r="F12" s="27">
        <f t="shared" si="0"/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78"/>
      <c r="M12" s="76"/>
    </row>
    <row r="13" spans="1:18" x14ac:dyDescent="0.2">
      <c r="A13" s="75"/>
      <c r="B13" s="76"/>
      <c r="C13" s="80"/>
      <c r="D13" s="35" t="s">
        <v>14</v>
      </c>
      <c r="E13" s="44">
        <v>0</v>
      </c>
      <c r="F13" s="27">
        <f t="shared" si="0"/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79"/>
      <c r="M13" s="76"/>
    </row>
    <row r="14" spans="1:18" x14ac:dyDescent="0.2">
      <c r="A14" s="75" t="s">
        <v>34</v>
      </c>
      <c r="B14" s="76" t="s">
        <v>57</v>
      </c>
      <c r="C14" s="80" t="s">
        <v>30</v>
      </c>
      <c r="D14" s="35" t="s">
        <v>32</v>
      </c>
      <c r="E14" s="44">
        <v>0</v>
      </c>
      <c r="F14" s="27">
        <f t="shared" ref="F14:F17" si="1">G14+H14+I14+J14+K14</f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77" t="s">
        <v>38</v>
      </c>
      <c r="M14" s="76" t="s">
        <v>40</v>
      </c>
    </row>
    <row r="15" spans="1:18" ht="24" x14ac:dyDescent="0.2">
      <c r="A15" s="75"/>
      <c r="B15" s="76"/>
      <c r="C15" s="80"/>
      <c r="D15" s="35" t="s">
        <v>5</v>
      </c>
      <c r="E15" s="44">
        <v>0</v>
      </c>
      <c r="F15" s="27">
        <f t="shared" si="1"/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78"/>
      <c r="M15" s="76"/>
    </row>
    <row r="16" spans="1:18" ht="24" x14ac:dyDescent="0.2">
      <c r="A16" s="75"/>
      <c r="B16" s="76"/>
      <c r="C16" s="80"/>
      <c r="D16" s="35" t="s">
        <v>15</v>
      </c>
      <c r="E16" s="44">
        <v>0</v>
      </c>
      <c r="F16" s="27">
        <f t="shared" si="1"/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78"/>
      <c r="M16" s="76"/>
    </row>
    <row r="17" spans="1:13" ht="24.75" customHeight="1" x14ac:dyDescent="0.2">
      <c r="A17" s="75"/>
      <c r="B17" s="76"/>
      <c r="C17" s="80"/>
      <c r="D17" s="35" t="s">
        <v>14</v>
      </c>
      <c r="E17" s="44">
        <v>0</v>
      </c>
      <c r="F17" s="27">
        <f t="shared" si="1"/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79"/>
      <c r="M17" s="76"/>
    </row>
    <row r="18" spans="1:13" x14ac:dyDescent="0.2">
      <c r="A18" s="84" t="s">
        <v>16</v>
      </c>
      <c r="B18" s="81" t="s">
        <v>102</v>
      </c>
      <c r="C18" s="77" t="s">
        <v>30</v>
      </c>
      <c r="D18" s="35" t="s">
        <v>32</v>
      </c>
      <c r="E18" s="27">
        <f>E20+E21</f>
        <v>156002</v>
      </c>
      <c r="F18" s="27">
        <f>SUM(F19:F21)</f>
        <v>810555</v>
      </c>
      <c r="G18" s="44">
        <f t="shared" ref="G18:K18" si="2">SUM(G19:G21)</f>
        <v>158419</v>
      </c>
      <c r="H18" s="44">
        <f t="shared" si="2"/>
        <v>162034</v>
      </c>
      <c r="I18" s="44">
        <f t="shared" si="2"/>
        <v>162034</v>
      </c>
      <c r="J18" s="44">
        <f t="shared" si="2"/>
        <v>164034</v>
      </c>
      <c r="K18" s="44">
        <f t="shared" si="2"/>
        <v>164034</v>
      </c>
      <c r="L18" s="77" t="s">
        <v>38</v>
      </c>
      <c r="M18" s="81" t="s">
        <v>97</v>
      </c>
    </row>
    <row r="19" spans="1:13" ht="24" x14ac:dyDescent="0.2">
      <c r="A19" s="85"/>
      <c r="B19" s="82"/>
      <c r="C19" s="78"/>
      <c r="D19" s="35" t="s">
        <v>5</v>
      </c>
      <c r="E19" s="27">
        <v>0</v>
      </c>
      <c r="F19" s="27">
        <f t="shared" ref="F19:F25" si="3">SUM(G19:K19)</f>
        <v>0</v>
      </c>
      <c r="G19" s="27">
        <f>G23+G27</f>
        <v>0</v>
      </c>
      <c r="H19" s="27">
        <f t="shared" ref="H19:K19" si="4">H23+H27</f>
        <v>0</v>
      </c>
      <c r="I19" s="27">
        <f t="shared" si="4"/>
        <v>0</v>
      </c>
      <c r="J19" s="27">
        <f t="shared" si="4"/>
        <v>0</v>
      </c>
      <c r="K19" s="27">
        <f t="shared" si="4"/>
        <v>0</v>
      </c>
      <c r="L19" s="78"/>
      <c r="M19" s="82"/>
    </row>
    <row r="20" spans="1:13" ht="24" x14ac:dyDescent="0.2">
      <c r="A20" s="85"/>
      <c r="B20" s="82"/>
      <c r="C20" s="78"/>
      <c r="D20" s="35" t="s">
        <v>15</v>
      </c>
      <c r="E20" s="27">
        <f>E24+E28</f>
        <v>141769</v>
      </c>
      <c r="F20" s="27">
        <f t="shared" si="3"/>
        <v>711455</v>
      </c>
      <c r="G20" s="27">
        <f t="shared" ref="G20:K20" si="5">G24+G28</f>
        <v>138599</v>
      </c>
      <c r="H20" s="27">
        <f t="shared" si="5"/>
        <v>142214</v>
      </c>
      <c r="I20" s="27">
        <f t="shared" si="5"/>
        <v>142214</v>
      </c>
      <c r="J20" s="27">
        <f t="shared" si="5"/>
        <v>144214</v>
      </c>
      <c r="K20" s="27">
        <f t="shared" si="5"/>
        <v>144214</v>
      </c>
      <c r="L20" s="78"/>
      <c r="M20" s="82"/>
    </row>
    <row r="21" spans="1:13" x14ac:dyDescent="0.2">
      <c r="A21" s="86"/>
      <c r="B21" s="83"/>
      <c r="C21" s="79"/>
      <c r="D21" s="35" t="s">
        <v>14</v>
      </c>
      <c r="E21" s="27">
        <f>E25+E29</f>
        <v>14233</v>
      </c>
      <c r="F21" s="27">
        <f t="shared" si="3"/>
        <v>99100</v>
      </c>
      <c r="G21" s="44">
        <f t="shared" ref="G21:K21" si="6">G25+G29</f>
        <v>19820</v>
      </c>
      <c r="H21" s="44">
        <f t="shared" si="6"/>
        <v>19820</v>
      </c>
      <c r="I21" s="44">
        <f t="shared" si="6"/>
        <v>19820</v>
      </c>
      <c r="J21" s="44">
        <f t="shared" si="6"/>
        <v>19820</v>
      </c>
      <c r="K21" s="44">
        <f t="shared" si="6"/>
        <v>19820</v>
      </c>
      <c r="L21" s="79"/>
      <c r="M21" s="83"/>
    </row>
    <row r="22" spans="1:13" x14ac:dyDescent="0.2">
      <c r="A22" s="75" t="s">
        <v>20</v>
      </c>
      <c r="B22" s="76" t="s">
        <v>58</v>
      </c>
      <c r="C22" s="77" t="s">
        <v>30</v>
      </c>
      <c r="D22" s="35" t="s">
        <v>32</v>
      </c>
      <c r="E22" s="27">
        <f>E23+E24+E25</f>
        <v>136427</v>
      </c>
      <c r="F22" s="27">
        <f t="shared" si="3"/>
        <v>678705</v>
      </c>
      <c r="G22" s="44">
        <f>SUM(G23:G25)</f>
        <v>134941</v>
      </c>
      <c r="H22" s="44">
        <f>SUM(H23:H25)</f>
        <v>134941</v>
      </c>
      <c r="I22" s="44">
        <f>SUM(I23:I25)</f>
        <v>134941</v>
      </c>
      <c r="J22" s="44">
        <f>SUM(J23:J25)</f>
        <v>136941</v>
      </c>
      <c r="K22" s="44">
        <f>SUM(K23:K25)</f>
        <v>136941</v>
      </c>
      <c r="L22" s="80" t="s">
        <v>38</v>
      </c>
      <c r="M22" s="76" t="s">
        <v>59</v>
      </c>
    </row>
    <row r="23" spans="1:13" ht="24" x14ac:dyDescent="0.2">
      <c r="A23" s="75"/>
      <c r="B23" s="76"/>
      <c r="C23" s="78"/>
      <c r="D23" s="35" t="s">
        <v>5</v>
      </c>
      <c r="E23" s="27">
        <v>0</v>
      </c>
      <c r="F23" s="27">
        <f t="shared" si="3"/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80"/>
      <c r="M23" s="76"/>
    </row>
    <row r="24" spans="1:13" ht="24" x14ac:dyDescent="0.2">
      <c r="A24" s="75"/>
      <c r="B24" s="76"/>
      <c r="C24" s="78"/>
      <c r="D24" s="35" t="s">
        <v>15</v>
      </c>
      <c r="E24" s="27">
        <v>126129</v>
      </c>
      <c r="F24" s="27">
        <f t="shared" si="3"/>
        <v>599605</v>
      </c>
      <c r="G24" s="27">
        <v>119121</v>
      </c>
      <c r="H24" s="27">
        <v>119121</v>
      </c>
      <c r="I24" s="27">
        <v>119121</v>
      </c>
      <c r="J24" s="27">
        <v>121121</v>
      </c>
      <c r="K24" s="27">
        <v>121121</v>
      </c>
      <c r="L24" s="80"/>
      <c r="M24" s="76"/>
    </row>
    <row r="25" spans="1:13" ht="13.5" customHeight="1" x14ac:dyDescent="0.2">
      <c r="A25" s="75"/>
      <c r="B25" s="76"/>
      <c r="C25" s="79"/>
      <c r="D25" s="35" t="s">
        <v>14</v>
      </c>
      <c r="E25" s="27">
        <v>10298</v>
      </c>
      <c r="F25" s="27">
        <f t="shared" si="3"/>
        <v>79100</v>
      </c>
      <c r="G25" s="44">
        <v>15820</v>
      </c>
      <c r="H25" s="44">
        <v>15820</v>
      </c>
      <c r="I25" s="44">
        <v>15820</v>
      </c>
      <c r="J25" s="44">
        <v>15820</v>
      </c>
      <c r="K25" s="44">
        <v>15820</v>
      </c>
      <c r="L25" s="80"/>
      <c r="M25" s="76"/>
    </row>
    <row r="26" spans="1:13" x14ac:dyDescent="0.2">
      <c r="A26" s="75" t="s">
        <v>35</v>
      </c>
      <c r="B26" s="76" t="s">
        <v>161</v>
      </c>
      <c r="C26" s="77" t="s">
        <v>30</v>
      </c>
      <c r="D26" s="35" t="s">
        <v>32</v>
      </c>
      <c r="E26" s="27">
        <f>E27+E28+E29</f>
        <v>19575</v>
      </c>
      <c r="F26" s="27">
        <f t="shared" ref="F26:K26" si="7">SUM(F27:F29)</f>
        <v>131850</v>
      </c>
      <c r="G26" s="44">
        <f t="shared" si="7"/>
        <v>23478</v>
      </c>
      <c r="H26" s="44">
        <f t="shared" si="7"/>
        <v>27093</v>
      </c>
      <c r="I26" s="44">
        <f t="shared" si="7"/>
        <v>27093</v>
      </c>
      <c r="J26" s="44">
        <f t="shared" si="7"/>
        <v>27093</v>
      </c>
      <c r="K26" s="44">
        <f t="shared" si="7"/>
        <v>27093</v>
      </c>
      <c r="L26" s="80" t="s">
        <v>38</v>
      </c>
      <c r="M26" s="76" t="s">
        <v>143</v>
      </c>
    </row>
    <row r="27" spans="1:13" ht="24" x14ac:dyDescent="0.2">
      <c r="A27" s="75"/>
      <c r="B27" s="76"/>
      <c r="C27" s="78"/>
      <c r="D27" s="35" t="s">
        <v>5</v>
      </c>
      <c r="E27" s="27">
        <v>0</v>
      </c>
      <c r="F27" s="27">
        <f t="shared" ref="F27" si="8">G27+H27+I27+J27+K27</f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80"/>
      <c r="M27" s="76"/>
    </row>
    <row r="28" spans="1:13" ht="24" x14ac:dyDescent="0.2">
      <c r="A28" s="75"/>
      <c r="B28" s="76"/>
      <c r="C28" s="78"/>
      <c r="D28" s="35" t="s">
        <v>15</v>
      </c>
      <c r="E28" s="27">
        <v>15640</v>
      </c>
      <c r="F28" s="27">
        <f t="shared" ref="F28:F34" si="9">SUM(G28:K28)</f>
        <v>111850</v>
      </c>
      <c r="G28" s="44">
        <v>19478</v>
      </c>
      <c r="H28" s="44">
        <v>23093</v>
      </c>
      <c r="I28" s="44">
        <v>23093</v>
      </c>
      <c r="J28" s="44">
        <v>23093</v>
      </c>
      <c r="K28" s="44">
        <v>23093</v>
      </c>
      <c r="L28" s="80"/>
      <c r="M28" s="76"/>
    </row>
    <row r="29" spans="1:13" x14ac:dyDescent="0.2">
      <c r="A29" s="75"/>
      <c r="B29" s="76"/>
      <c r="C29" s="79"/>
      <c r="D29" s="35" t="s">
        <v>14</v>
      </c>
      <c r="E29" s="27">
        <v>3935</v>
      </c>
      <c r="F29" s="27">
        <f t="shared" si="9"/>
        <v>20000</v>
      </c>
      <c r="G29" s="44">
        <v>4000</v>
      </c>
      <c r="H29" s="44">
        <v>4000</v>
      </c>
      <c r="I29" s="44">
        <v>4000</v>
      </c>
      <c r="J29" s="44">
        <v>4000</v>
      </c>
      <c r="K29" s="44">
        <v>4000</v>
      </c>
      <c r="L29" s="80"/>
      <c r="M29" s="76"/>
    </row>
    <row r="30" spans="1:13" x14ac:dyDescent="0.2">
      <c r="A30" s="84" t="s">
        <v>36</v>
      </c>
      <c r="B30" s="81" t="s">
        <v>103</v>
      </c>
      <c r="C30" s="77" t="s">
        <v>30</v>
      </c>
      <c r="D30" s="35" t="s">
        <v>32</v>
      </c>
      <c r="E30" s="27">
        <f>E31+E32+E33</f>
        <v>0</v>
      </c>
      <c r="F30" s="27">
        <f t="shared" si="9"/>
        <v>1615</v>
      </c>
      <c r="G30" s="44">
        <f>SUM(G31:G33)</f>
        <v>1615</v>
      </c>
      <c r="H30" s="44">
        <f>SUM(H31:H33)</f>
        <v>0</v>
      </c>
      <c r="I30" s="44">
        <f>SUM(I31:I33)</f>
        <v>0</v>
      </c>
      <c r="J30" s="44">
        <f>SUM(J31:J33)</f>
        <v>0</v>
      </c>
      <c r="K30" s="44">
        <f>SUM(K31:K33)</f>
        <v>0</v>
      </c>
      <c r="L30" s="80" t="s">
        <v>38</v>
      </c>
      <c r="M30" s="81" t="s">
        <v>39</v>
      </c>
    </row>
    <row r="31" spans="1:13" ht="24" x14ac:dyDescent="0.2">
      <c r="A31" s="85"/>
      <c r="B31" s="82"/>
      <c r="C31" s="78"/>
      <c r="D31" s="35" t="s">
        <v>5</v>
      </c>
      <c r="E31" s="27">
        <v>0</v>
      </c>
      <c r="F31" s="27">
        <f t="shared" si="9"/>
        <v>0</v>
      </c>
      <c r="G31" s="44">
        <f>G35</f>
        <v>0</v>
      </c>
      <c r="H31" s="44">
        <f t="shared" ref="H31:K31" si="10">H35</f>
        <v>0</v>
      </c>
      <c r="I31" s="44">
        <f t="shared" si="10"/>
        <v>0</v>
      </c>
      <c r="J31" s="44">
        <f t="shared" si="10"/>
        <v>0</v>
      </c>
      <c r="K31" s="44">
        <f t="shared" si="10"/>
        <v>0</v>
      </c>
      <c r="L31" s="80"/>
      <c r="M31" s="82"/>
    </row>
    <row r="32" spans="1:13" ht="24" x14ac:dyDescent="0.2">
      <c r="A32" s="85"/>
      <c r="B32" s="82"/>
      <c r="C32" s="78"/>
      <c r="D32" s="35" t="s">
        <v>15</v>
      </c>
      <c r="E32" s="33">
        <v>0</v>
      </c>
      <c r="F32" s="27">
        <f t="shared" si="9"/>
        <v>1615</v>
      </c>
      <c r="G32" s="44">
        <f>G36</f>
        <v>1615</v>
      </c>
      <c r="H32" s="44">
        <f t="shared" ref="H32:K32" si="11">H36</f>
        <v>0</v>
      </c>
      <c r="I32" s="44">
        <f t="shared" si="11"/>
        <v>0</v>
      </c>
      <c r="J32" s="44">
        <f t="shared" si="11"/>
        <v>0</v>
      </c>
      <c r="K32" s="44">
        <f t="shared" si="11"/>
        <v>0</v>
      </c>
      <c r="L32" s="80"/>
      <c r="M32" s="82"/>
    </row>
    <row r="33" spans="1:13" x14ac:dyDescent="0.2">
      <c r="A33" s="86"/>
      <c r="B33" s="83"/>
      <c r="C33" s="79"/>
      <c r="D33" s="35" t="s">
        <v>14</v>
      </c>
      <c r="E33" s="33">
        <v>0</v>
      </c>
      <c r="F33" s="27">
        <f t="shared" si="9"/>
        <v>0</v>
      </c>
      <c r="G33" s="44">
        <f>G37</f>
        <v>0</v>
      </c>
      <c r="H33" s="44">
        <f t="shared" ref="H33:K33" si="12">H37</f>
        <v>0</v>
      </c>
      <c r="I33" s="44">
        <f t="shared" si="12"/>
        <v>0</v>
      </c>
      <c r="J33" s="44">
        <f t="shared" si="12"/>
        <v>0</v>
      </c>
      <c r="K33" s="44">
        <f t="shared" si="12"/>
        <v>0</v>
      </c>
      <c r="L33" s="80"/>
      <c r="M33" s="83"/>
    </row>
    <row r="34" spans="1:13" x14ac:dyDescent="0.2">
      <c r="A34" s="75" t="s">
        <v>37</v>
      </c>
      <c r="B34" s="76" t="s">
        <v>21</v>
      </c>
      <c r="C34" s="77" t="s">
        <v>30</v>
      </c>
      <c r="D34" s="35" t="s">
        <v>32</v>
      </c>
      <c r="E34" s="27">
        <f>E35+E36+E37</f>
        <v>0</v>
      </c>
      <c r="F34" s="27">
        <f t="shared" si="9"/>
        <v>1615</v>
      </c>
      <c r="G34" s="44">
        <f>SUM(G35:G37)</f>
        <v>1615</v>
      </c>
      <c r="H34" s="44">
        <f>SUM(H35:H37)</f>
        <v>0</v>
      </c>
      <c r="I34" s="44">
        <f>SUM(I35:I37)</f>
        <v>0</v>
      </c>
      <c r="J34" s="44">
        <f>SUM(J35:J37)</f>
        <v>0</v>
      </c>
      <c r="K34" s="44">
        <f>SUM(K35:K37)</f>
        <v>0</v>
      </c>
      <c r="L34" s="80" t="s">
        <v>38</v>
      </c>
      <c r="M34" s="76" t="s">
        <v>39</v>
      </c>
    </row>
    <row r="35" spans="1:13" ht="24" x14ac:dyDescent="0.2">
      <c r="A35" s="75"/>
      <c r="B35" s="76"/>
      <c r="C35" s="78"/>
      <c r="D35" s="35" t="s">
        <v>5</v>
      </c>
      <c r="E35" s="27">
        <f>SUM(F35:K35)</f>
        <v>0</v>
      </c>
      <c r="F35" s="27">
        <f t="shared" ref="F35:F36" si="13">G35+H35+I35+J35+K35</f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80"/>
      <c r="M35" s="76"/>
    </row>
    <row r="36" spans="1:13" ht="24" x14ac:dyDescent="0.2">
      <c r="A36" s="75"/>
      <c r="B36" s="76"/>
      <c r="C36" s="78"/>
      <c r="D36" s="35" t="s">
        <v>15</v>
      </c>
      <c r="E36" s="27">
        <v>0</v>
      </c>
      <c r="F36" s="27">
        <f t="shared" si="13"/>
        <v>1615</v>
      </c>
      <c r="G36" s="44">
        <v>1615</v>
      </c>
      <c r="H36" s="44">
        <v>0</v>
      </c>
      <c r="I36" s="44">
        <v>0</v>
      </c>
      <c r="J36" s="44">
        <v>0</v>
      </c>
      <c r="K36" s="44">
        <v>0</v>
      </c>
      <c r="L36" s="80"/>
      <c r="M36" s="76"/>
    </row>
    <row r="37" spans="1:13" ht="20.25" customHeight="1" x14ac:dyDescent="0.2">
      <c r="A37" s="75"/>
      <c r="B37" s="76"/>
      <c r="C37" s="79"/>
      <c r="D37" s="35" t="s">
        <v>14</v>
      </c>
      <c r="E37" s="27">
        <v>0</v>
      </c>
      <c r="F37" s="27">
        <f>G37+H37+I37+J37+K37</f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80"/>
      <c r="M37" s="76"/>
    </row>
    <row r="38" spans="1:13" x14ac:dyDescent="0.2">
      <c r="A38" s="84" t="s">
        <v>99</v>
      </c>
      <c r="B38" s="89" t="s">
        <v>157</v>
      </c>
      <c r="C38" s="77" t="s">
        <v>30</v>
      </c>
      <c r="D38" s="35" t="s">
        <v>32</v>
      </c>
      <c r="E38" s="44">
        <v>0</v>
      </c>
      <c r="F38" s="44">
        <f>SUM(F39:F41)</f>
        <v>13014</v>
      </c>
      <c r="G38" s="45">
        <f t="shared" ref="G38:K38" si="14">SUM(G39:G41)</f>
        <v>1186</v>
      </c>
      <c r="H38" s="45">
        <f t="shared" si="14"/>
        <v>3136</v>
      </c>
      <c r="I38" s="45">
        <f t="shared" si="14"/>
        <v>3660</v>
      </c>
      <c r="J38" s="45">
        <f t="shared" si="14"/>
        <v>4216</v>
      </c>
      <c r="K38" s="45">
        <f t="shared" si="14"/>
        <v>816</v>
      </c>
      <c r="L38" s="80" t="s">
        <v>100</v>
      </c>
      <c r="M38" s="81" t="s">
        <v>104</v>
      </c>
    </row>
    <row r="39" spans="1:13" ht="24" x14ac:dyDescent="0.2">
      <c r="A39" s="85"/>
      <c r="B39" s="90"/>
      <c r="C39" s="78"/>
      <c r="D39" s="35" t="s">
        <v>5</v>
      </c>
      <c r="E39" s="44">
        <v>0</v>
      </c>
      <c r="F39" s="44">
        <f>SUM(G39:K39)</f>
        <v>0</v>
      </c>
      <c r="G39" s="44">
        <f>G43+G47+G51</f>
        <v>0</v>
      </c>
      <c r="H39" s="45">
        <f t="shared" ref="H39:K39" si="15">H43+H47+H51</f>
        <v>0</v>
      </c>
      <c r="I39" s="45">
        <f t="shared" si="15"/>
        <v>0</v>
      </c>
      <c r="J39" s="45">
        <f t="shared" si="15"/>
        <v>0</v>
      </c>
      <c r="K39" s="45">
        <f t="shared" si="15"/>
        <v>0</v>
      </c>
      <c r="L39" s="80"/>
      <c r="M39" s="82"/>
    </row>
    <row r="40" spans="1:13" ht="24" x14ac:dyDescent="0.2">
      <c r="A40" s="85"/>
      <c r="B40" s="90"/>
      <c r="C40" s="78"/>
      <c r="D40" s="35" t="s">
        <v>15</v>
      </c>
      <c r="E40" s="44">
        <v>0</v>
      </c>
      <c r="F40" s="44">
        <f>SUM(G40:K40)</f>
        <v>0</v>
      </c>
      <c r="G40" s="45">
        <f>G44+G48+G52</f>
        <v>0</v>
      </c>
      <c r="H40" s="45">
        <f t="shared" ref="H40:K40" si="16">H44+H48+H52</f>
        <v>0</v>
      </c>
      <c r="I40" s="45">
        <f t="shared" si="16"/>
        <v>0</v>
      </c>
      <c r="J40" s="45">
        <f t="shared" si="16"/>
        <v>0</v>
      </c>
      <c r="K40" s="45">
        <f t="shared" si="16"/>
        <v>0</v>
      </c>
      <c r="L40" s="80"/>
      <c r="M40" s="82"/>
    </row>
    <row r="41" spans="1:13" x14ac:dyDescent="0.2">
      <c r="A41" s="86"/>
      <c r="B41" s="91"/>
      <c r="C41" s="79"/>
      <c r="D41" s="35" t="s">
        <v>125</v>
      </c>
      <c r="E41" s="44">
        <v>0</v>
      </c>
      <c r="F41" s="44">
        <f>SUM(G41:K41)</f>
        <v>13014</v>
      </c>
      <c r="G41" s="45">
        <f>G45+G49+G53</f>
        <v>1186</v>
      </c>
      <c r="H41" s="45">
        <f t="shared" ref="H41:K41" si="17">H45+H49+H53</f>
        <v>3136</v>
      </c>
      <c r="I41" s="45">
        <f t="shared" si="17"/>
        <v>3660</v>
      </c>
      <c r="J41" s="45">
        <f t="shared" si="17"/>
        <v>4216</v>
      </c>
      <c r="K41" s="45">
        <f t="shared" si="17"/>
        <v>816</v>
      </c>
      <c r="L41" s="80"/>
      <c r="M41" s="83"/>
    </row>
    <row r="42" spans="1:13" x14ac:dyDescent="0.2">
      <c r="A42" s="75" t="s">
        <v>98</v>
      </c>
      <c r="B42" s="76" t="s">
        <v>147</v>
      </c>
      <c r="C42" s="77" t="s">
        <v>30</v>
      </c>
      <c r="D42" s="35" t="s">
        <v>32</v>
      </c>
      <c r="E42" s="44">
        <v>0</v>
      </c>
      <c r="F42" s="27">
        <f>SUM(F43:F45)</f>
        <v>2400</v>
      </c>
      <c r="G42" s="27">
        <f t="shared" ref="G42:K42" si="18">SUM(G43:G45)</f>
        <v>150</v>
      </c>
      <c r="H42" s="27">
        <f t="shared" si="18"/>
        <v>450</v>
      </c>
      <c r="I42" s="27">
        <f t="shared" si="18"/>
        <v>750</v>
      </c>
      <c r="J42" s="27">
        <f t="shared" si="18"/>
        <v>1050</v>
      </c>
      <c r="K42" s="27">
        <f t="shared" si="18"/>
        <v>0</v>
      </c>
      <c r="L42" s="80" t="s">
        <v>100</v>
      </c>
      <c r="M42" s="76" t="s">
        <v>144</v>
      </c>
    </row>
    <row r="43" spans="1:13" ht="24" x14ac:dyDescent="0.2">
      <c r="A43" s="75"/>
      <c r="B43" s="76"/>
      <c r="C43" s="78"/>
      <c r="D43" s="35" t="s">
        <v>5</v>
      </c>
      <c r="E43" s="44">
        <v>0</v>
      </c>
      <c r="F43" s="27">
        <f t="shared" ref="F43:F53" si="19">SUM(G43:K43)</f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80"/>
      <c r="M43" s="76"/>
    </row>
    <row r="44" spans="1:13" ht="24" x14ac:dyDescent="0.2">
      <c r="A44" s="75"/>
      <c r="B44" s="76"/>
      <c r="C44" s="78"/>
      <c r="D44" s="35" t="s">
        <v>15</v>
      </c>
      <c r="E44" s="44">
        <v>0</v>
      </c>
      <c r="F44" s="27">
        <f t="shared" si="19"/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80"/>
      <c r="M44" s="76"/>
    </row>
    <row r="45" spans="1:13" x14ac:dyDescent="0.2">
      <c r="A45" s="75"/>
      <c r="B45" s="76"/>
      <c r="C45" s="79"/>
      <c r="D45" s="35" t="s">
        <v>126</v>
      </c>
      <c r="E45" s="44">
        <v>0</v>
      </c>
      <c r="F45" s="27">
        <f t="shared" si="19"/>
        <v>2400</v>
      </c>
      <c r="G45" s="44">
        <v>150</v>
      </c>
      <c r="H45" s="44">
        <v>450</v>
      </c>
      <c r="I45" s="44">
        <v>750</v>
      </c>
      <c r="J45" s="44">
        <v>1050</v>
      </c>
      <c r="K45" s="44">
        <v>0</v>
      </c>
      <c r="L45" s="80"/>
      <c r="M45" s="76"/>
    </row>
    <row r="46" spans="1:13" x14ac:dyDescent="0.2">
      <c r="A46" s="75" t="s">
        <v>101</v>
      </c>
      <c r="B46" s="76" t="s">
        <v>145</v>
      </c>
      <c r="C46" s="77" t="s">
        <v>30</v>
      </c>
      <c r="D46" s="35" t="s">
        <v>32</v>
      </c>
      <c r="E46" s="44">
        <v>0</v>
      </c>
      <c r="F46" s="27">
        <f t="shared" si="19"/>
        <v>7990</v>
      </c>
      <c r="G46" s="44">
        <v>940</v>
      </c>
      <c r="H46" s="44">
        <v>2350</v>
      </c>
      <c r="I46" s="44">
        <v>2350</v>
      </c>
      <c r="J46" s="44">
        <v>2350</v>
      </c>
      <c r="K46" s="44">
        <f>SUM(K47:K49)</f>
        <v>0</v>
      </c>
      <c r="L46" s="80" t="s">
        <v>38</v>
      </c>
      <c r="M46" s="76" t="s">
        <v>104</v>
      </c>
    </row>
    <row r="47" spans="1:13" ht="24" x14ac:dyDescent="0.2">
      <c r="A47" s="75"/>
      <c r="B47" s="76"/>
      <c r="C47" s="78"/>
      <c r="D47" s="35" t="s">
        <v>5</v>
      </c>
      <c r="E47" s="44">
        <v>0</v>
      </c>
      <c r="F47" s="27">
        <f t="shared" si="19"/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80"/>
      <c r="M47" s="76"/>
    </row>
    <row r="48" spans="1:13" ht="24" x14ac:dyDescent="0.2">
      <c r="A48" s="75"/>
      <c r="B48" s="76"/>
      <c r="C48" s="78"/>
      <c r="D48" s="35" t="s">
        <v>15</v>
      </c>
      <c r="E48" s="44">
        <v>0</v>
      </c>
      <c r="F48" s="27">
        <f t="shared" si="19"/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80"/>
      <c r="M48" s="76"/>
    </row>
    <row r="49" spans="1:13" x14ac:dyDescent="0.2">
      <c r="A49" s="75"/>
      <c r="B49" s="76"/>
      <c r="C49" s="79"/>
      <c r="D49" s="35" t="s">
        <v>127</v>
      </c>
      <c r="E49" s="44">
        <v>0</v>
      </c>
      <c r="F49" s="27">
        <f t="shared" si="19"/>
        <v>7990</v>
      </c>
      <c r="G49" s="44">
        <v>940</v>
      </c>
      <c r="H49" s="44">
        <v>2350</v>
      </c>
      <c r="I49" s="44">
        <v>2350</v>
      </c>
      <c r="J49" s="44">
        <v>2350</v>
      </c>
      <c r="K49" s="44">
        <v>0</v>
      </c>
      <c r="L49" s="80"/>
      <c r="M49" s="76"/>
    </row>
    <row r="50" spans="1:13" ht="12.75" customHeight="1" x14ac:dyDescent="0.2">
      <c r="A50" s="75" t="s">
        <v>128</v>
      </c>
      <c r="B50" s="76" t="s">
        <v>146</v>
      </c>
      <c r="C50" s="77" t="s">
        <v>30</v>
      </c>
      <c r="D50" s="35" t="s">
        <v>32</v>
      </c>
      <c r="E50" s="44">
        <v>0</v>
      </c>
      <c r="F50" s="27">
        <f>SUM(F51:F53)</f>
        <v>2624</v>
      </c>
      <c r="G50" s="27">
        <f t="shared" ref="G50:K50" si="20">SUM(G51:G53)</f>
        <v>96</v>
      </c>
      <c r="H50" s="27">
        <f t="shared" si="20"/>
        <v>336</v>
      </c>
      <c r="I50" s="27">
        <f t="shared" si="20"/>
        <v>560</v>
      </c>
      <c r="J50" s="27">
        <f t="shared" si="20"/>
        <v>816</v>
      </c>
      <c r="K50" s="27">
        <f t="shared" si="20"/>
        <v>816</v>
      </c>
      <c r="L50" s="80" t="s">
        <v>38</v>
      </c>
      <c r="M50" s="76" t="s">
        <v>105</v>
      </c>
    </row>
    <row r="51" spans="1:13" ht="24" x14ac:dyDescent="0.2">
      <c r="A51" s="75"/>
      <c r="B51" s="76"/>
      <c r="C51" s="78"/>
      <c r="D51" s="35" t="s">
        <v>5</v>
      </c>
      <c r="E51" s="44">
        <v>0</v>
      </c>
      <c r="F51" s="27">
        <f t="shared" si="19"/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80"/>
      <c r="M51" s="76"/>
    </row>
    <row r="52" spans="1:13" ht="24" x14ac:dyDescent="0.2">
      <c r="A52" s="75"/>
      <c r="B52" s="76"/>
      <c r="C52" s="78"/>
      <c r="D52" s="35" t="s">
        <v>15</v>
      </c>
      <c r="E52" s="44">
        <v>0</v>
      </c>
      <c r="F52" s="27">
        <f t="shared" si="19"/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80"/>
      <c r="M52" s="76"/>
    </row>
    <row r="53" spans="1:13" x14ac:dyDescent="0.2">
      <c r="A53" s="75"/>
      <c r="B53" s="76"/>
      <c r="C53" s="79"/>
      <c r="D53" s="35" t="s">
        <v>127</v>
      </c>
      <c r="E53" s="34">
        <v>0</v>
      </c>
      <c r="F53" s="27">
        <f t="shared" si="19"/>
        <v>2624</v>
      </c>
      <c r="G53" s="34">
        <v>96</v>
      </c>
      <c r="H53" s="34">
        <v>336</v>
      </c>
      <c r="I53" s="34">
        <v>560</v>
      </c>
      <c r="J53" s="34">
        <v>816</v>
      </c>
      <c r="K53" s="34">
        <v>816</v>
      </c>
      <c r="L53" s="80"/>
      <c r="M53" s="76"/>
    </row>
    <row r="54" spans="1:13" x14ac:dyDescent="0.2">
      <c r="D54" s="43" t="s">
        <v>32</v>
      </c>
      <c r="E54" s="27"/>
      <c r="F54" s="27">
        <f>SUM(F55:F57)</f>
        <v>825184</v>
      </c>
      <c r="G54" s="27">
        <f t="shared" ref="G54:K54" si="21">SUM(G55:G57)</f>
        <v>161220</v>
      </c>
      <c r="H54" s="27">
        <f t="shared" si="21"/>
        <v>165170</v>
      </c>
      <c r="I54" s="27">
        <f t="shared" si="21"/>
        <v>165694</v>
      </c>
      <c r="J54" s="27">
        <f t="shared" si="21"/>
        <v>168250</v>
      </c>
      <c r="K54" s="27">
        <f t="shared" si="21"/>
        <v>164850</v>
      </c>
    </row>
    <row r="55" spans="1:13" ht="24" x14ac:dyDescent="0.2">
      <c r="D55" s="43" t="s">
        <v>5</v>
      </c>
      <c r="E55" s="27"/>
      <c r="F55" s="27">
        <f>SUM(G55:K55)</f>
        <v>0</v>
      </c>
      <c r="G55" s="44">
        <f>G7+G19+G31+G39</f>
        <v>0</v>
      </c>
      <c r="H55" s="44">
        <f>H7+H19+H31+H39</f>
        <v>0</v>
      </c>
      <c r="I55" s="44">
        <f>I7+I19+I31+I39</f>
        <v>0</v>
      </c>
      <c r="J55" s="44">
        <f>J7+J19+J31+J39</f>
        <v>0</v>
      </c>
      <c r="K55" s="44">
        <f>K7+K19+K31+K39</f>
        <v>0</v>
      </c>
    </row>
    <row r="56" spans="1:13" ht="24" x14ac:dyDescent="0.2">
      <c r="D56" s="43" t="s">
        <v>15</v>
      </c>
      <c r="E56" s="27"/>
      <c r="F56" s="27">
        <f t="shared" ref="F56:F57" si="22">SUM(G56:K56)</f>
        <v>713070</v>
      </c>
      <c r="G56" s="27">
        <f>G8+G20+G32+G40</f>
        <v>140214</v>
      </c>
      <c r="H56" s="27">
        <f t="shared" ref="H56:K56" si="23">H8+H20+H32+H40</f>
        <v>142214</v>
      </c>
      <c r="I56" s="27">
        <f t="shared" si="23"/>
        <v>142214</v>
      </c>
      <c r="J56" s="27">
        <f t="shared" si="23"/>
        <v>144214</v>
      </c>
      <c r="K56" s="27">
        <f t="shared" si="23"/>
        <v>144214</v>
      </c>
    </row>
    <row r="57" spans="1:13" x14ac:dyDescent="0.2">
      <c r="D57" s="43" t="s">
        <v>14</v>
      </c>
      <c r="E57" s="27"/>
      <c r="F57" s="27">
        <f t="shared" si="22"/>
        <v>112114</v>
      </c>
      <c r="G57" s="27">
        <f>G9+G21+G33+G41</f>
        <v>21006</v>
      </c>
      <c r="H57" s="27">
        <f t="shared" ref="H57:K57" si="24">H9+H21+H33+H41</f>
        <v>22956</v>
      </c>
      <c r="I57" s="27">
        <f t="shared" si="24"/>
        <v>23480</v>
      </c>
      <c r="J57" s="27">
        <f t="shared" si="24"/>
        <v>24036</v>
      </c>
      <c r="K57" s="27">
        <f t="shared" si="24"/>
        <v>20636</v>
      </c>
    </row>
    <row r="58" spans="1:13" x14ac:dyDescent="0.2">
      <c r="D58" s="32" t="s">
        <v>124</v>
      </c>
      <c r="E58" s="6"/>
    </row>
  </sheetData>
  <mergeCells count="71">
    <mergeCell ref="A46:A49"/>
    <mergeCell ref="B46:B49"/>
    <mergeCell ref="C46:C49"/>
    <mergeCell ref="L46:L49"/>
    <mergeCell ref="M46:M49"/>
    <mergeCell ref="A42:A45"/>
    <mergeCell ref="B42:B45"/>
    <mergeCell ref="C42:C45"/>
    <mergeCell ref="L42:L45"/>
    <mergeCell ref="M42:M45"/>
    <mergeCell ref="A38:A41"/>
    <mergeCell ref="B38:B41"/>
    <mergeCell ref="C38:C41"/>
    <mergeCell ref="L38:L41"/>
    <mergeCell ref="M38:M41"/>
    <mergeCell ref="B6:B9"/>
    <mergeCell ref="A6:A9"/>
    <mergeCell ref="C6:C9"/>
    <mergeCell ref="L6:L9"/>
    <mergeCell ref="M6:M9"/>
    <mergeCell ref="J1:M1"/>
    <mergeCell ref="A2:M2"/>
    <mergeCell ref="L3:L4"/>
    <mergeCell ref="A3:A4"/>
    <mergeCell ref="B3:B4"/>
    <mergeCell ref="C3:C4"/>
    <mergeCell ref="D3:D4"/>
    <mergeCell ref="E3:E4"/>
    <mergeCell ref="F3:F4"/>
    <mergeCell ref="M3:M4"/>
    <mergeCell ref="G3:K3"/>
    <mergeCell ref="L10:L13"/>
    <mergeCell ref="M10:M13"/>
    <mergeCell ref="B10:B13"/>
    <mergeCell ref="A10:A13"/>
    <mergeCell ref="C10:C13"/>
    <mergeCell ref="A14:A17"/>
    <mergeCell ref="A22:A25"/>
    <mergeCell ref="A26:A29"/>
    <mergeCell ref="L22:L25"/>
    <mergeCell ref="M22:M25"/>
    <mergeCell ref="L14:L17"/>
    <mergeCell ref="M14:M17"/>
    <mergeCell ref="C14:C17"/>
    <mergeCell ref="C22:C25"/>
    <mergeCell ref="L18:L21"/>
    <mergeCell ref="M18:M21"/>
    <mergeCell ref="A18:A21"/>
    <mergeCell ref="B18:B21"/>
    <mergeCell ref="C18:C21"/>
    <mergeCell ref="L26:L29"/>
    <mergeCell ref="M26:M29"/>
    <mergeCell ref="A30:A33"/>
    <mergeCell ref="C30:C33"/>
    <mergeCell ref="L30:L33"/>
    <mergeCell ref="M30:M33"/>
    <mergeCell ref="A34:A37"/>
    <mergeCell ref="C34:C37"/>
    <mergeCell ref="L34:L37"/>
    <mergeCell ref="M34:M37"/>
    <mergeCell ref="B34:B37"/>
    <mergeCell ref="B22:B25"/>
    <mergeCell ref="B26:B29"/>
    <mergeCell ref="C26:C29"/>
    <mergeCell ref="B14:B17"/>
    <mergeCell ref="B30:B33"/>
    <mergeCell ref="A50:A53"/>
    <mergeCell ref="B50:B53"/>
    <mergeCell ref="C50:C53"/>
    <mergeCell ref="L50:L53"/>
    <mergeCell ref="M50:M53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1" manualBreakCount="1">
    <brk id="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паспорт пп 1</vt:lpstr>
      <vt:lpstr>пл.рез. пп 1</vt:lpstr>
      <vt:lpstr>методика расчета показателей</vt:lpstr>
      <vt:lpstr>перечень мер. пп 1</vt:lpstr>
      <vt:lpstr>'методика расчета показателей'!_ftn1</vt:lpstr>
      <vt:lpstr>'методика расчета показателей'!_ftn2</vt:lpstr>
      <vt:lpstr>'методика расчета показателей'!_ftnref1</vt:lpstr>
      <vt:lpstr>'методика расчета показателей'!_ftnref2</vt:lpstr>
      <vt:lpstr>'методика расчета показателей'!_ftnref3</vt:lpstr>
      <vt:lpstr>'методика расчета показателей'!_ftnref4</vt:lpstr>
      <vt:lpstr>'методика расчета показателей'!Область_печати</vt:lpstr>
      <vt:lpstr>'паспорт пп 1'!Область_печати</vt:lpstr>
      <vt:lpstr>'перечень мер. пп 1'!Область_печати</vt:lpstr>
      <vt:lpstr>'пл.рез. пп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2017-12-08T10:28:32Z</dcterms:modified>
</cp:coreProperties>
</file>