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020" windowWidth="9720" windowHeight="6420" activeTab="4"/>
  </bookViews>
  <sheets>
    <sheet name="Приложение 2" sheetId="23" r:id="rId1"/>
    <sheet name="Приложение 3" sheetId="6" r:id="rId2"/>
    <sheet name="Приложение 4 " sheetId="17" r:id="rId3"/>
    <sheet name="Приложение 5 " sheetId="25" r:id="rId4"/>
    <sheet name="дорожные карты" sheetId="26" r:id="rId5"/>
  </sheets>
  <definedNames>
    <definedName name="_Par502" localSheetId="4">'дорожные карты'!#REF!</definedName>
    <definedName name="_xlnm._FilterDatabase" localSheetId="2" hidden="1">'Приложение 4 '!$A$5:$I$91</definedName>
    <definedName name="_xlnm._FilterDatabase" localSheetId="3" hidden="1">'Приложение 5 '!$A$8:$N$63</definedName>
    <definedName name="_xlnm.Print_Titles" localSheetId="1">'Приложение 3'!$7:$9</definedName>
    <definedName name="_xlnm.Print_Titles" localSheetId="2">'Приложение 4 '!$4:$5</definedName>
    <definedName name="_xlnm.Print_Titles" localSheetId="3">'Приложение 5 '!$6:$8</definedName>
    <definedName name="_xlnm.Print_Area" localSheetId="0">'Приложение 2'!$A$1:$J$35</definedName>
    <definedName name="_xlnm.Print_Area" localSheetId="2">'Приложение 4 '!$A$1:$I$91</definedName>
    <definedName name="_xlnm.Print_Area" localSheetId="3">'Приложение 5 '!$A$1:$M$63</definedName>
  </definedNames>
  <calcPr calcId="145621"/>
</workbook>
</file>

<file path=xl/calcChain.xml><?xml version="1.0" encoding="utf-8"?>
<calcChain xmlns="http://schemas.openxmlformats.org/spreadsheetml/2006/main">
  <c r="G18" i="25" l="1"/>
  <c r="H68" i="17"/>
  <c r="H69" i="17"/>
  <c r="H70" i="17"/>
  <c r="H71" i="17"/>
  <c r="H67" i="17"/>
  <c r="H63" i="17"/>
  <c r="H64" i="17"/>
  <c r="H65" i="17"/>
  <c r="H66" i="17"/>
  <c r="H62" i="17"/>
  <c r="F82" i="17"/>
  <c r="H12" i="17"/>
  <c r="F67" i="17" l="1"/>
  <c r="E15" i="25"/>
  <c r="E16" i="25"/>
  <c r="E17" i="25"/>
  <c r="E18" i="25"/>
  <c r="F87" i="17"/>
  <c r="F57" i="17"/>
  <c r="F47" i="17"/>
  <c r="F42" i="17" s="1"/>
  <c r="F72" i="17" l="1"/>
  <c r="H43" i="17"/>
  <c r="H44" i="17"/>
  <c r="H45" i="17"/>
  <c r="H46" i="17"/>
  <c r="H42" i="17"/>
  <c r="F37" i="17"/>
  <c r="F32" i="17"/>
  <c r="H7" i="17"/>
  <c r="H25" i="17"/>
  <c r="H26" i="17" s="1"/>
  <c r="G15" i="25"/>
  <c r="H15" i="25"/>
  <c r="I15" i="25"/>
  <c r="G16" i="25"/>
  <c r="H16" i="25"/>
  <c r="I16" i="25"/>
  <c r="G17" i="25"/>
  <c r="G12" i="25" s="1"/>
  <c r="E15" i="23" s="1"/>
  <c r="H17" i="25"/>
  <c r="I17" i="25"/>
  <c r="H18" i="25"/>
  <c r="I18" i="25"/>
  <c r="J18" i="25"/>
  <c r="K18" i="25"/>
  <c r="F18" i="25" l="1"/>
  <c r="J34" i="25"/>
  <c r="J33" i="25"/>
  <c r="K33" i="25" s="1"/>
  <c r="F33" i="25" s="1"/>
  <c r="J32" i="25"/>
  <c r="K32" i="25" s="1"/>
  <c r="F32" i="25" s="1"/>
  <c r="I31" i="25"/>
  <c r="H31" i="25"/>
  <c r="G31" i="25"/>
  <c r="E31" i="25"/>
  <c r="J31" i="25" l="1"/>
  <c r="K34" i="25"/>
  <c r="F34" i="25" s="1"/>
  <c r="F35" i="25"/>
  <c r="E13" i="25"/>
  <c r="E11" i="25"/>
  <c r="E12" i="25"/>
  <c r="G10" i="25"/>
  <c r="E14" i="23" s="1"/>
  <c r="H10" i="25"/>
  <c r="F14" i="23" s="1"/>
  <c r="I10" i="25"/>
  <c r="G14" i="23" s="1"/>
  <c r="G11" i="25"/>
  <c r="E13" i="23" s="1"/>
  <c r="H11" i="25"/>
  <c r="F13" i="23" s="1"/>
  <c r="I11" i="25"/>
  <c r="G13" i="23" s="1"/>
  <c r="H12" i="25"/>
  <c r="F15" i="23" s="1"/>
  <c r="I12" i="25"/>
  <c r="G15" i="23" s="1"/>
  <c r="G13" i="25"/>
  <c r="E16" i="23" s="1"/>
  <c r="H13" i="25"/>
  <c r="F16" i="23" s="1"/>
  <c r="I13" i="25"/>
  <c r="G16" i="23" s="1"/>
  <c r="J46" i="25"/>
  <c r="K46" i="25" s="1"/>
  <c r="F46" i="25" s="1"/>
  <c r="J45" i="25"/>
  <c r="K45" i="25" s="1"/>
  <c r="F45" i="25" s="1"/>
  <c r="J44" i="25"/>
  <c r="I43" i="25"/>
  <c r="H43" i="25"/>
  <c r="G43" i="25"/>
  <c r="E43" i="25"/>
  <c r="F41" i="25"/>
  <c r="J40" i="25"/>
  <c r="K40" i="25" s="1"/>
  <c r="F40" i="25" s="1"/>
  <c r="J39" i="25"/>
  <c r="J38" i="25"/>
  <c r="K38" i="25" s="1"/>
  <c r="I37" i="25"/>
  <c r="H37" i="25"/>
  <c r="G37" i="25"/>
  <c r="E37" i="25"/>
  <c r="J62" i="25"/>
  <c r="K62" i="25" s="1"/>
  <c r="F62" i="25" s="1"/>
  <c r="J61" i="25"/>
  <c r="J60" i="25"/>
  <c r="K60" i="25" s="1"/>
  <c r="I59" i="25"/>
  <c r="H59" i="25"/>
  <c r="G59" i="25"/>
  <c r="E59" i="25"/>
  <c r="F58" i="25"/>
  <c r="J57" i="25"/>
  <c r="J56" i="25"/>
  <c r="K56" i="25" s="1"/>
  <c r="F56" i="25" s="1"/>
  <c r="J55" i="25"/>
  <c r="K55" i="25" s="1"/>
  <c r="I54" i="25"/>
  <c r="H54" i="25"/>
  <c r="G54" i="25"/>
  <c r="E54" i="25"/>
  <c r="J52" i="25"/>
  <c r="K52" i="25" s="1"/>
  <c r="F52" i="25" s="1"/>
  <c r="J51" i="25"/>
  <c r="K51" i="25" s="1"/>
  <c r="J50" i="25"/>
  <c r="I49" i="25"/>
  <c r="H49" i="25"/>
  <c r="G49" i="25"/>
  <c r="E49" i="25"/>
  <c r="K31" i="25" l="1"/>
  <c r="G12" i="23"/>
  <c r="E12" i="23"/>
  <c r="E10" i="25"/>
  <c r="F12" i="23"/>
  <c r="F31" i="25"/>
  <c r="G14" i="25"/>
  <c r="I14" i="25"/>
  <c r="E14" i="25"/>
  <c r="H14" i="25"/>
  <c r="J43" i="25"/>
  <c r="K44" i="25"/>
  <c r="F44" i="25" s="1"/>
  <c r="K50" i="25"/>
  <c r="F47" i="25"/>
  <c r="J59" i="25"/>
  <c r="F38" i="25"/>
  <c r="K39" i="25"/>
  <c r="F39" i="25" s="1"/>
  <c r="J37" i="25"/>
  <c r="J49" i="25"/>
  <c r="F60" i="25"/>
  <c r="F51" i="25"/>
  <c r="F55" i="25"/>
  <c r="K57" i="25"/>
  <c r="F57" i="25" s="1"/>
  <c r="K61" i="25"/>
  <c r="K59" i="25" s="1"/>
  <c r="F63" i="25"/>
  <c r="J54" i="25"/>
  <c r="H53" i="17"/>
  <c r="H54" i="17"/>
  <c r="H52" i="17"/>
  <c r="H56" i="17"/>
  <c r="H8" i="17"/>
  <c r="H9" i="17"/>
  <c r="H11" i="17"/>
  <c r="J28" i="25"/>
  <c r="K28" i="25" s="1"/>
  <c r="J27" i="25"/>
  <c r="K27" i="25" s="1"/>
  <c r="J26" i="25"/>
  <c r="K26" i="25" s="1"/>
  <c r="J23" i="25"/>
  <c r="J22" i="25"/>
  <c r="J21" i="25"/>
  <c r="J17" i="25" l="1"/>
  <c r="J12" i="25" s="1"/>
  <c r="H15" i="23" s="1"/>
  <c r="J16" i="25"/>
  <c r="J11" i="25" s="1"/>
  <c r="H13" i="23" s="1"/>
  <c r="J15" i="25"/>
  <c r="J10" i="25" s="1"/>
  <c r="H14" i="23" s="1"/>
  <c r="K23" i="25"/>
  <c r="K21" i="25"/>
  <c r="K13" i="25"/>
  <c r="I16" i="23" s="1"/>
  <c r="J13" i="25"/>
  <c r="H16" i="23" s="1"/>
  <c r="K22" i="25"/>
  <c r="F50" i="25"/>
  <c r="F43" i="25"/>
  <c r="K43" i="25"/>
  <c r="K49" i="25"/>
  <c r="F37" i="25"/>
  <c r="K37" i="25"/>
  <c r="F53" i="25"/>
  <c r="K54" i="25"/>
  <c r="F54" i="25"/>
  <c r="F61" i="25"/>
  <c r="F59" i="25" s="1"/>
  <c r="E9" i="25"/>
  <c r="B9" i="23" s="1"/>
  <c r="H55" i="17"/>
  <c r="F52" i="17" s="1"/>
  <c r="H10" i="17"/>
  <c r="J16" i="23" l="1"/>
  <c r="H12" i="23"/>
  <c r="K15" i="25"/>
  <c r="K10" i="25" s="1"/>
  <c r="K16" i="25"/>
  <c r="K11" i="25" s="1"/>
  <c r="I13" i="23" s="1"/>
  <c r="J13" i="23" s="1"/>
  <c r="K17" i="25"/>
  <c r="K12" i="25" s="1"/>
  <c r="F49" i="25"/>
  <c r="C11" i="6"/>
  <c r="J14" i="25"/>
  <c r="I9" i="25"/>
  <c r="H9" i="23" s="1"/>
  <c r="H9" i="25"/>
  <c r="G9" i="23" s="1"/>
  <c r="G9" i="25"/>
  <c r="F9" i="23" s="1"/>
  <c r="J9" i="25"/>
  <c r="I9" i="23" s="1"/>
  <c r="F10" i="25" l="1"/>
  <c r="I14" i="23"/>
  <c r="J14" i="23" s="1"/>
  <c r="K14" i="25"/>
  <c r="F14" i="25" s="1"/>
  <c r="F15" i="25"/>
  <c r="D11" i="6" s="1"/>
  <c r="F16" i="25"/>
  <c r="F12" i="25"/>
  <c r="I15" i="23"/>
  <c r="J15" i="23" s="1"/>
  <c r="F17" i="25"/>
  <c r="F11" i="6" s="1"/>
  <c r="F11" i="25"/>
  <c r="K9" i="25"/>
  <c r="J9" i="23" s="1"/>
  <c r="J12" i="23" l="1"/>
  <c r="E11" i="6"/>
  <c r="I12" i="23"/>
  <c r="F13" i="25"/>
  <c r="F9" i="25" s="1"/>
  <c r="F29" i="25" l="1"/>
  <c r="F28" i="25"/>
  <c r="F27" i="25"/>
  <c r="F26" i="25"/>
  <c r="K25" i="25"/>
  <c r="J25" i="25"/>
  <c r="I25" i="25"/>
  <c r="H25" i="25"/>
  <c r="G25" i="25"/>
  <c r="E25" i="25"/>
  <c r="F24" i="25"/>
  <c r="F23" i="25"/>
  <c r="F22" i="25"/>
  <c r="F21" i="25"/>
  <c r="K20" i="25"/>
  <c r="J20" i="25"/>
  <c r="I20" i="25"/>
  <c r="H20" i="25"/>
  <c r="G20" i="25"/>
  <c r="E20" i="25"/>
  <c r="H13" i="17"/>
  <c r="H14" i="17"/>
  <c r="H15" i="17"/>
  <c r="H16" i="17"/>
  <c r="F17" i="17"/>
  <c r="F22" i="17"/>
  <c r="F27" i="17"/>
  <c r="F77" i="17"/>
  <c r="F25" i="25" l="1"/>
  <c r="F12" i="17"/>
  <c r="F62" i="17"/>
  <c r="F20" i="25"/>
</calcChain>
</file>

<file path=xl/comments1.xml><?xml version="1.0" encoding="utf-8"?>
<comments xmlns="http://schemas.openxmlformats.org/spreadsheetml/2006/main">
  <authors>
    <author>vvkrasilnikova</author>
  </authors>
  <commentList>
    <comment ref="I15" authorId="0">
      <text>
        <r>
          <rPr>
            <b/>
            <sz val="9"/>
            <color indexed="81"/>
            <rFont val="Tahoma"/>
            <family val="2"/>
            <charset val="204"/>
          </rPr>
          <t>vvkrasilnikova:</t>
        </r>
        <r>
          <rPr>
            <sz val="9"/>
            <color indexed="81"/>
            <rFont val="Tahoma"/>
            <family val="2"/>
            <charset val="204"/>
          </rPr>
          <t xml:space="preserve">
104,6 должен быть</t>
        </r>
      </text>
    </comment>
  </commentList>
</comments>
</file>

<file path=xl/sharedStrings.xml><?xml version="1.0" encoding="utf-8"?>
<sst xmlns="http://schemas.openxmlformats.org/spreadsheetml/2006/main" count="686" uniqueCount="237">
  <si>
    <t>Расходы  (тыс. рублей)</t>
  </si>
  <si>
    <t>Средства федерального бюджета</t>
  </si>
  <si>
    <t>Средства бюджета городского округа Химки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</si>
  <si>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</si>
  <si>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</si>
  <si>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</si>
  <si>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</si>
  <si>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Задачи, направленные на достижение цели</t>
  </si>
  <si>
    <t>Единица изме рения</t>
  </si>
  <si>
    <t>Средства бюджета Московской области</t>
  </si>
  <si>
    <t>Наименование мероприятия подпрограммы*</t>
  </si>
  <si>
    <t>Источник финансирования**</t>
  </si>
  <si>
    <t>Эксплуатационные расходы, возникающие в результате реализации мероприятия*****</t>
  </si>
  <si>
    <t>Расчет необходимых финансовых ресурсов на реализацию мероприятия ***</t>
  </si>
  <si>
    <t>Мероприятия по реализации подпрограммы</t>
  </si>
  <si>
    <t>Источники финансирования</t>
  </si>
  <si>
    <t>Объем финансирования мероприятия в текущем финансовом году (тыс. руб.)*</t>
  </si>
  <si>
    <t>Объем финансирования по годам, (тыс. руб.)</t>
  </si>
  <si>
    <t xml:space="preserve">Внебюджетные источники         </t>
  </si>
  <si>
    <t xml:space="preserve">Средства бюджета городского округа         </t>
  </si>
  <si>
    <t>Срок исполнения мероприятия</t>
  </si>
  <si>
    <t xml:space="preserve">Всего, (тыс. руб.)        </t>
  </si>
  <si>
    <t xml:space="preserve">Ответственный за         
выполнение мероприятия подпрограммы        </t>
  </si>
  <si>
    <t>Наименование подпрограммы</t>
  </si>
  <si>
    <t>Внебюджетные источники</t>
  </si>
  <si>
    <t xml:space="preserve">Муниципальный заказчик подпрограммы </t>
  </si>
  <si>
    <t>Задача I подпрограммы</t>
  </si>
  <si>
    <t>Отчетный (базовый) период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</si>
  <si>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</si>
  <si>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</si>
  <si>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</si>
  <si>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Показатель реализации мероприятий муниципальной программы (подпрограммы)</t>
  </si>
  <si>
    <t>Отчетный базовый период/базовое значение показателя (на начало реализации подпрограммы)</t>
  </si>
  <si>
    <r>
      <rPr>
        <b/>
        <sz val="11"/>
        <rFont val="Times New Roman"/>
        <family val="1"/>
        <charset val="204"/>
      </rPr>
      <t xml:space="preserve">Задача 1  </t>
    </r>
    <r>
      <rPr>
        <sz val="11"/>
        <rFont val="Times New Roman"/>
        <family val="1"/>
        <charset val="204"/>
      </rPr>
      <t xml:space="preserve">     </t>
    </r>
  </si>
  <si>
    <t>Планируемый объем финансирования на решение данной задачи (тыс.руб.)</t>
  </si>
  <si>
    <t>Результаты выполнения мероприятия подпрограммы</t>
  </si>
  <si>
    <t>Средства бюджета городского округа</t>
  </si>
  <si>
    <t xml:space="preserve">Перечень мероприятий подпрограммы </t>
  </si>
  <si>
    <t>01.01.2015 - 31.12.2019</t>
  </si>
  <si>
    <t>Управление по образованию Администрации городского округа Химки</t>
  </si>
  <si>
    <t>Мероприятие 2 Приобретение путевок в загородные оздоровительные лагеря, в том числе для детей  из категорий, требующих социальной поддержки</t>
  </si>
  <si>
    <t>Паспорт подпрограммы</t>
  </si>
  <si>
    <t>1.</t>
  </si>
  <si>
    <t>1.1.</t>
  </si>
  <si>
    <t>1.1.1.</t>
  </si>
  <si>
    <t>Поощрение  одарённых детей и талантливой молодёжи, педагогических работников, подготовивших победителей олимпиад</t>
  </si>
  <si>
    <t>ВСЕГО ДОПОЛНИТЕЛЬНОЕ ОБРАЗОВАНИЕ</t>
  </si>
  <si>
    <t>Мероприятие 1       Выполнение муниципального задания на обеспечение государственных гарантий реализации прав граждан на получение дополнительного образования в учреждениях дополнительного образования</t>
  </si>
  <si>
    <t>Мероприятие 2      Выполнение муниципального задания по дополнительному образованию детей в детских школах искусств</t>
  </si>
  <si>
    <t>Мероприятие 2       Церемония награждения "Бал отличников-выпускников начальной школы" и "Олимпийский триумф ученика и учителя"</t>
  </si>
  <si>
    <t>Мероприятие 5         Грантовая поддержка Главы городского округа Химки одарённых детей и талантливой молодёжи</t>
  </si>
  <si>
    <t xml:space="preserve">Мероприятие 1     Организация летних оздоровительных лагерей с дневным пребыванием детей на базе образовательных учреждений, в том числе, профильного лагеря      </t>
  </si>
  <si>
    <t>Мероприятие 3            Выплата частичной компенсации стоимости путевок в загородные оздоровительные лагеря работникам предприятий, финансируемых из муниципального бюджета и отдельным категориям жителей городского округа Химки</t>
  </si>
  <si>
    <t>Мероприятие 1      Обеспечение мер противопожарной безопасности</t>
  </si>
  <si>
    <t>1.2.</t>
  </si>
  <si>
    <t>1.2.1.</t>
  </si>
  <si>
    <t>1.2.2.</t>
  </si>
  <si>
    <t>2.8.1.</t>
  </si>
  <si>
    <t>2.9.2.</t>
  </si>
  <si>
    <t>2.11.5.</t>
  </si>
  <si>
    <t>2.12.1.</t>
  </si>
  <si>
    <t>2.12.2.</t>
  </si>
  <si>
    <t>2.12.3.</t>
  </si>
  <si>
    <t>2017 год -</t>
  </si>
  <si>
    <t>2018 год -</t>
  </si>
  <si>
    <t>2019 год -</t>
  </si>
  <si>
    <t>Общий объем финансовых ресурсов необходимых для реализации мероприятия, в том числе по годам ****
тыс.руб.</t>
  </si>
  <si>
    <t>проектно-сметный</t>
  </si>
  <si>
    <t>"Дополнительное образование и воспитание детей"</t>
  </si>
  <si>
    <t>-</t>
  </si>
  <si>
    <t>3. Подпрограмма "Дополнительное образование и воспитание детей"</t>
  </si>
  <si>
    <t>Итого:</t>
  </si>
  <si>
    <t xml:space="preserve"> Планируемые результаты реализации подпрограммы:</t>
  </si>
  <si>
    <t xml:space="preserve">Обеспечение доступности дополнительного образования детей </t>
  </si>
  <si>
    <t>1.3.</t>
  </si>
  <si>
    <t>1.3.1.</t>
  </si>
  <si>
    <t>Мероприятие 2
Выполнение муниципального задания по дополнительному образованию детей в детских школах искусств</t>
  </si>
  <si>
    <t>Мероприятие 2
Приобретение путевок в загородные оздоровительные лагеря, в том числе для детей  из категорий, требующих социальной поддержки</t>
  </si>
  <si>
    <t>Мероприятие 3
Выплата частичной компенсации стоимости путевок в загородные оздоровительные лагеря работникам предприятий, финансируемых из муниципального бюджета и отдельным категориям жителей городского округа Химки</t>
  </si>
  <si>
    <t>Основное мероприятие
"Финансовое обеспечение выполнения муниципальных услуг (выполнение работ)"</t>
  </si>
  <si>
    <t xml:space="preserve">Средства федерального бюджета </t>
  </si>
  <si>
    <t>ед.изм.</t>
  </si>
  <si>
    <t>1.4.1.</t>
  </si>
  <si>
    <t>нормативный метод:
количество обучающихся х норматив финансирования, установленный приказом Управления по образованию на соответствующий финансовый год</t>
  </si>
  <si>
    <t>нормативный метод:
количество обучающихся х норматив финансирования, установленный приказом МКУ «Центр культуры, спорта, туризма и работы с молодежью» на соответствующий финансовый год</t>
  </si>
  <si>
    <t>прогнозное количество получателей услуги х тариф предоставления соответствующей услуги</t>
  </si>
  <si>
    <t>затратный метод:
Рплан = Ротч х  Iинф, 
где Ротч - сумма фактически понесенных расходов на выплату грантов талантливой молодежи в базовом (предшествующем планируемому) периоде;
Iинф - индекс инфляции в планируемом периоде</t>
  </si>
  <si>
    <t>затратный метод:
Рплан = Ротч х  Iинф, 
где Ротч - сумма фактически понесенных расходов на организацию летних оздоровительных лагерей на базе ОУ в базовом (предшествующем планируемому) периоде;
Iинф - индекс инфляции в планируемом периоде</t>
  </si>
  <si>
    <t>прогнозируемое количество детей, направляемых в оздоровительные лагеря х среднюю стоимость путёвки  х индекс инфляции</t>
  </si>
  <si>
    <t>прогнозируемое количество детей льготных категорий х средний размер компенсации, установленный постановлением Администрации городского округа Химки №560 от 26.05.2015</t>
  </si>
  <si>
    <t>Увеличение численности детей, привлекаемых к участию в творческих мероприятиях</t>
  </si>
  <si>
    <r>
      <t xml:space="preserve">Задача 1
</t>
    </r>
    <r>
      <rPr>
        <sz val="11"/>
        <rFont val="Times New Roman"/>
        <family val="1"/>
        <charset val="204"/>
      </rPr>
      <t>Увеличение численности детей, привлекаемых к участию в творческих мероприятиях</t>
    </r>
  </si>
  <si>
    <t>1.4.</t>
  </si>
  <si>
    <t>01.01.2017-31.12.2021</t>
  </si>
  <si>
    <t>2020 год -</t>
  </si>
  <si>
    <t xml:space="preserve">2021 год - </t>
  </si>
  <si>
    <t>Увеличение численности детей, привлекаемых к участию в творческих мероприятиях, тыс. руб.</t>
  </si>
  <si>
    <t>Мероприятие 1
Выполнение муниципального задания на обеспечение государственных гарантий реализации прав граждан на получение дополнительного образования в организациях дополнительного образования</t>
  </si>
  <si>
    <t>1.1.2.</t>
  </si>
  <si>
    <t>Мероприятие 1
Грантовая поддержка Главы городского округа Химки одарённых детей и талантливой молодёжи</t>
  </si>
  <si>
    <t xml:space="preserve">Мероприятие 1
Ремонт учебных  и вспомогательных помещений муниципальных организаций дополнительного образования </t>
  </si>
  <si>
    <t xml:space="preserve">Мероприятие 1
Организация летних оздоровительных лагерей с дневным пребыванием детей на базе образовательных организаций, в том числе, профильного лагеря      </t>
  </si>
  <si>
    <t>Доля детей и молодёжи в возрасте от 5 до 18 лет, охваченных дополнительными образовательными программами, в общей численности детей и молодёжи в возрасте от 5 до 18 лет (финансирование в пределах средств бюджета муниципального образования)</t>
  </si>
  <si>
    <t xml:space="preserve">  Доля обучающихся (физических лиц) общеобразовательных учреждений, которым оказана поддержка в рамках программ поддержки одаренных детей и талантливой молодежи (на муниципальном и региональном уровне)</t>
  </si>
  <si>
    <t>Доля детей-инвалидов в возрасте от 5 до 18 лет, получающих дополнительное образование, от общей численности детей-инвалидов данного возраста</t>
  </si>
  <si>
    <t>2017 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</t>
  </si>
  <si>
    <t>2017 Отношение средней заработной платы педагогических работников организаций дополнительного образования детей в сфере физической культуры и спорта к средней заработной плате учителей в Московской области</t>
  </si>
  <si>
    <t>2017 Доля детей в возрасте от 5 до 18 лет, обучающихся по дополнительным образовательным программам, в общей численности детей этого возраста</t>
  </si>
  <si>
    <t>2017 Доля детей в возрасте от 5 до 18 лет, обучающихся по дополнительным образовательным программам в сфере образования</t>
  </si>
  <si>
    <t>2017 Доля детей в возрасте от 5 до 18 лет, обучающихся по дополнительным образовательным программам в сфере культуры и спорта</t>
  </si>
  <si>
    <t>2017 Доля детей (от 5 до 18 лет), охваченных дополнительным образованием технической направленности</t>
  </si>
  <si>
    <t>2017 Доля детей, привлекаемых к участию в творческих мероприятиях в сфере образования</t>
  </si>
  <si>
    <t>2017 Доля детей, привлекаемых к участию в творческих мероприятиях в сфере культуры</t>
  </si>
  <si>
    <t>2017 Доля детей, охваченных отдыхом и оздоровлением, в общей численности детей в возрасте от семи до пятнадцати лет, подлежащих оздоровлению</t>
  </si>
  <si>
    <t>2017 Доля детей, находящихся в трудной жизненной ситуации, охваченных отдыхом и оздоровлением, в общей численности детей в возрасте от семи до пятнадцати лет, находящихся в трудной жизненной ситуации, подлежащих оздоровлению</t>
  </si>
  <si>
    <t xml:space="preserve"> Доля организаций дополнительного образования, реализующих инновационные образовательные технологии, участвующих в экспериментальной деятельности </t>
  </si>
  <si>
    <t>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 в сфере образования, в сфере культуры, в сфере физической культуры и  спорта</t>
  </si>
  <si>
    <t>2017 Удельный вес численности детей и молодежи в возрасте от 5 до 18 лет, проживающих на территории Московской области и получающих услуги в сфере дополнительного образования в частных организациях, осуществляющих образовательную деятельность по дополнительным общеобразовательным программам</t>
  </si>
  <si>
    <t>2017 Доля победителей и призеров творческих олимпиад, конкурсов и фестивалей межрегионального, федерального и международного уровня</t>
  </si>
  <si>
    <t>Процент</t>
  </si>
  <si>
    <t>1. 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</t>
  </si>
  <si>
    <t>2. Доля детей и молодёжи в возрасте от 5 до 18 лет, охваченных дополнительными образовательными программами, в общей численности детей и молодёжи в возрасте от 5 до 18 лет (финансирование в пределах средств бюджета муниципального образования)</t>
  </si>
  <si>
    <t>4. Доля детей-инвалидов в возрасте от 5 до 18 лет, получающих дополнительное образование, от общей численности детей-инвалидов данного возраста</t>
  </si>
  <si>
    <t>5. 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</t>
  </si>
  <si>
    <t>6. Отношение средней заработной платы педагогических работников организаций дополнительного образования детей в сфере физической культуры и спорта к средней заработной плате учителей в Московской области</t>
  </si>
  <si>
    <t>7. Доля детей в возрасте от 5 до 18 лет, обучающихся по дополнительным образовательным программам, в общей численности детей этого возраста</t>
  </si>
  <si>
    <t>8. Доля детей в возрасте от 5 до 18 лет, обучающихся по дополнительным образовательным программам в сфере образования</t>
  </si>
  <si>
    <t>9. Доля детей в возрасте от 5 до 18 лет, обучающихся по дополнительным образовательным программам в сфере культуры и спорта</t>
  </si>
  <si>
    <t>10. Доля детей (от 5 до 18 лет), охваченных дополнительным образованием технической направленности</t>
  </si>
  <si>
    <t>11. Доля детей, привлекаемых к участию в творческих мероприятиях в сфере образования</t>
  </si>
  <si>
    <t>12. Доля детей, привлекаемых к участию в творческих мероприятиях в сфере культуры</t>
  </si>
  <si>
    <t>13. Доля детей, охваченных отдыхом и оздоровлением, в общей численности детей в возрасте от семи до пятнадцати лет, подлежащих оздоровлению</t>
  </si>
  <si>
    <t>14. Доля детей, находящихся в трудной жизненной ситуации, охваченных отдыхом и оздоровлением, в общей численности детей в возрасте от семи до пятнадцати лет, находящихся в трудной жизненной ситуации, подлежащих оздоровлению</t>
  </si>
  <si>
    <t>17.  Удельный вес численности детей и молодежи в возрасте от 5 до 18 лет, проживающих на территории Московской области и получающих услуги в сфере дополнительного образования в частных организациях, осуществляющих образовательную деятельность по дополнительным общеобразовательным программам</t>
  </si>
  <si>
    <t>18. Доля победителей и призеров творческих олимпиад, конкурсов и фестивалей межрегионального, федерального и международного уровня</t>
  </si>
  <si>
    <t xml:space="preserve">Планируемые результаты реализации  подпрограммы "Дополнительное образование и воспитание детей" </t>
  </si>
  <si>
    <r>
      <rPr>
        <b/>
        <sz val="11"/>
        <color indexed="8"/>
        <rFont val="Times New Roman"/>
        <family val="1"/>
        <charset val="204"/>
      </rPr>
      <t>Показатель 1</t>
    </r>
    <r>
      <rPr>
        <sz val="11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</t>
    </r>
  </si>
  <si>
    <r>
      <rPr>
        <b/>
        <sz val="11"/>
        <color indexed="8"/>
        <rFont val="Times New Roman"/>
        <family val="1"/>
        <charset val="204"/>
      </rPr>
      <t>Показатель 2</t>
    </r>
    <r>
      <rPr>
        <sz val="11"/>
        <color indexed="8"/>
        <rFont val="Times New Roman"/>
        <family val="1"/>
        <charset val="204"/>
      </rPr>
      <t xml:space="preserve">
Доля детей и молодёжи в возрасте от 5 до 18 лет, охваченных дополнительными образовательными программами, в общей численности детей и молодёжи в возрасте от 5 до 18 лет (финансирование в пределах средств бюджета муниципального образования)</t>
    </r>
  </si>
  <si>
    <r>
      <rPr>
        <b/>
        <sz val="11"/>
        <color indexed="8"/>
        <rFont val="Times New Roman"/>
        <family val="1"/>
        <charset val="204"/>
      </rPr>
      <t>Показатель 4</t>
    </r>
    <r>
      <rPr>
        <sz val="11"/>
        <color indexed="8"/>
        <rFont val="Times New Roman"/>
        <family val="1"/>
        <charset val="204"/>
      </rPr>
      <t xml:space="preserve">
Доля детей-инвалидов в возрасте от 5 до 18 лет, получающих дополнительное образование, от общей численности детей-инвалидов данного возраста</t>
    </r>
  </si>
  <si>
    <r>
      <rPr>
        <b/>
        <sz val="11"/>
        <color indexed="8"/>
        <rFont val="Times New Roman"/>
        <family val="1"/>
        <charset val="204"/>
      </rPr>
      <t>Показатель 5</t>
    </r>
    <r>
      <rPr>
        <sz val="11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</t>
    </r>
  </si>
  <si>
    <r>
      <rPr>
        <b/>
        <sz val="11"/>
        <color indexed="8"/>
        <rFont val="Times New Roman"/>
        <family val="1"/>
        <charset val="204"/>
      </rPr>
      <t xml:space="preserve">Показатель 6 </t>
    </r>
    <r>
      <rPr>
        <sz val="11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организаций дополнительного образования детей в сфере физической культуры и спорта к средней заработной плате учителей в Московской области</t>
    </r>
  </si>
  <si>
    <r>
      <rPr>
        <b/>
        <sz val="11"/>
        <color indexed="8"/>
        <rFont val="Times New Roman"/>
        <family val="1"/>
        <charset val="204"/>
      </rPr>
      <t>Показатель 7</t>
    </r>
    <r>
      <rPr>
        <sz val="11"/>
        <color indexed="8"/>
        <rFont val="Times New Roman"/>
        <family val="1"/>
        <charset val="204"/>
      </rPr>
      <t xml:space="preserve">
Доля детей в возрасте от 5 до 18 лет, обучающихся по дополнительным образовательным программам, в общей численности детей этого возраста</t>
    </r>
  </si>
  <si>
    <r>
      <rPr>
        <b/>
        <sz val="11"/>
        <color indexed="8"/>
        <rFont val="Times New Roman"/>
        <family val="1"/>
        <charset val="204"/>
      </rPr>
      <t>Показатель 8</t>
    </r>
    <r>
      <rPr>
        <sz val="11"/>
        <color indexed="8"/>
        <rFont val="Times New Roman"/>
        <family val="1"/>
        <charset val="204"/>
      </rPr>
      <t xml:space="preserve">
Доля детей в возрасте от 5 до 18 лет, обучающихся по дополнительным образовательным программам в сфере образования</t>
    </r>
  </si>
  <si>
    <r>
      <rPr>
        <b/>
        <sz val="11"/>
        <color indexed="8"/>
        <rFont val="Times New Roman"/>
        <family val="1"/>
        <charset val="204"/>
      </rPr>
      <t>Показатель 9</t>
    </r>
    <r>
      <rPr>
        <sz val="11"/>
        <color indexed="8"/>
        <rFont val="Times New Roman"/>
        <family val="1"/>
        <charset val="204"/>
      </rPr>
      <t xml:space="preserve">
Доля детей в возрасте от 5 до 18 лет, обучающихся по дополнительным образовательным программам в сфере культуры и спорта</t>
    </r>
  </si>
  <si>
    <r>
      <rPr>
        <b/>
        <sz val="11"/>
        <color indexed="8"/>
        <rFont val="Times New Roman"/>
        <family val="1"/>
        <charset val="204"/>
      </rPr>
      <t xml:space="preserve">Показатель 10 </t>
    </r>
    <r>
      <rPr>
        <sz val="11"/>
        <color indexed="8"/>
        <rFont val="Times New Roman"/>
        <family val="1"/>
        <charset val="204"/>
      </rPr>
      <t xml:space="preserve">
Доля детей (от 5 до 18 лет), охваченных дополнительным образованием технической направленности</t>
    </r>
  </si>
  <si>
    <r>
      <rPr>
        <b/>
        <sz val="11"/>
        <color indexed="8"/>
        <rFont val="Times New Roman"/>
        <family val="1"/>
        <charset val="204"/>
      </rPr>
      <t>Показатель 11</t>
    </r>
    <r>
      <rPr>
        <sz val="11"/>
        <color indexed="8"/>
        <rFont val="Times New Roman"/>
        <family val="1"/>
        <charset val="204"/>
      </rPr>
      <t xml:space="preserve">
Доля детей, привлекаемых к участию в творческих мероприятиях в сфере образования</t>
    </r>
  </si>
  <si>
    <r>
      <rPr>
        <b/>
        <sz val="11"/>
        <color indexed="8"/>
        <rFont val="Times New Roman"/>
        <family val="1"/>
        <charset val="204"/>
      </rPr>
      <t>Показатель 12</t>
    </r>
    <r>
      <rPr>
        <sz val="11"/>
        <color indexed="8"/>
        <rFont val="Times New Roman"/>
        <family val="1"/>
        <charset val="204"/>
      </rPr>
      <t xml:space="preserve">
 Доля детей, привлекаемых к участию в творческих мероприятиях в сфере культуры</t>
    </r>
  </si>
  <si>
    <r>
      <rPr>
        <b/>
        <sz val="11"/>
        <color indexed="8"/>
        <rFont val="Times New Roman"/>
        <family val="1"/>
        <charset val="204"/>
      </rPr>
      <t>Показатель 13</t>
    </r>
    <r>
      <rPr>
        <sz val="11"/>
        <color indexed="8"/>
        <rFont val="Times New Roman"/>
        <family val="1"/>
        <charset val="204"/>
      </rPr>
      <t xml:space="preserve">
Доля детей, охваченных отдыхом и оздоровлением, в общей численности детей в возрасте от семи до пятнадцати лет, подлежащих оздоровлению</t>
    </r>
  </si>
  <si>
    <r>
      <rPr>
        <b/>
        <sz val="11"/>
        <color indexed="8"/>
        <rFont val="Times New Roman"/>
        <family val="1"/>
        <charset val="204"/>
      </rPr>
      <t>Показатель 14</t>
    </r>
    <r>
      <rPr>
        <sz val="11"/>
        <color indexed="8"/>
        <rFont val="Times New Roman"/>
        <family val="1"/>
        <charset val="204"/>
      </rPr>
      <t xml:space="preserve">
Доля детей, находящихся в трудной жизненной ситуации, охваченных отдыхом и оздоровлением, в общей численности детей в возрасте от семи до пятнадцати лет, находящихся в трудной жизненной ситуации, подлежащих оздоровлению</t>
    </r>
  </si>
  <si>
    <r>
      <rPr>
        <b/>
        <sz val="11"/>
        <color indexed="8"/>
        <rFont val="Times New Roman"/>
        <family val="1"/>
        <charset val="204"/>
      </rPr>
      <t>Показатель 16</t>
    </r>
    <r>
      <rPr>
        <sz val="11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 в сфере образования, в сфере культуры, в сфере физической культуры и  спорта</t>
    </r>
  </si>
  <si>
    <r>
      <rPr>
        <b/>
        <sz val="11"/>
        <color indexed="8"/>
        <rFont val="Times New Roman"/>
        <family val="1"/>
        <charset val="204"/>
      </rPr>
      <t>Показатель 17</t>
    </r>
    <r>
      <rPr>
        <sz val="11"/>
        <color indexed="8"/>
        <rFont val="Times New Roman"/>
        <family val="1"/>
        <charset val="204"/>
      </rPr>
      <t xml:space="preserve">
Удельный вес численности детей и молодежи в возрасте от 5 до 18 лет, проживающих на территории Московской области и получающих услуги в сфере дополнительного образования в частных организациях, осуществляющих образовательную деятельность по дополнительным общеобразовательным программам</t>
    </r>
  </si>
  <si>
    <r>
      <rPr>
        <b/>
        <sz val="11"/>
        <color indexed="8"/>
        <rFont val="Times New Roman"/>
        <family val="1"/>
        <charset val="204"/>
      </rPr>
      <t>Показатель 18</t>
    </r>
    <r>
      <rPr>
        <sz val="11"/>
        <color indexed="8"/>
        <rFont val="Times New Roman"/>
        <family val="1"/>
        <charset val="204"/>
      </rPr>
      <t xml:space="preserve">
Доля победителей и призеров творческих олимпиад, конкурсов и фестивалей межрегионального, федерального и международного уровня</t>
    </r>
  </si>
  <si>
    <t>Основное мероприятие 
"Проведение текущего ремонта"</t>
  </si>
  <si>
    <t>Основное мероприятие 
"Оздоровительные мероприятия"</t>
  </si>
  <si>
    <t>Основное мероприятие 
"Проведение праздничных, массовых и официальных мероприятий"</t>
  </si>
  <si>
    <t>Мероприятие 1
Церемония награждения "Бал отличников-выпускников начальной школы" и "Олимпийский триумф ученика и учителя"</t>
  </si>
  <si>
    <t>Основное мероприятие 
"Реализация мер, направленных на развитие системы выявления молодых талантов и формирование системы непрерывного дополнительного образования детей"</t>
  </si>
  <si>
    <t>1.5.</t>
  </si>
  <si>
    <t>1.5.1.</t>
  </si>
  <si>
    <t>1.5.2.</t>
  </si>
  <si>
    <t>1.5.3.</t>
  </si>
  <si>
    <t xml:space="preserve">Реализация общеобразовательных программ дополнительного образования. 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 - 104,6% </t>
  </si>
  <si>
    <t>n
∑объем работ по проведению ремонта х тариф (расценка) на соответствующий вид работ в соответствии со СНиП
I
где - n количество видов работ</t>
  </si>
  <si>
    <t>затратный метод:
Рплан = Ротч х  Iинф, 
где Ротч - сумма фактически понесенных расходов на организацию и проведение Бала отличников в базовом (предшествующем планируемому) периоде;
Iинф - индекс инфляции в планируемом периоде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</si>
  <si>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</si>
  <si>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</si>
  <si>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</si>
  <si>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2016 год (контрольный срок)</t>
  </si>
  <si>
    <t>Результат исполнения</t>
  </si>
  <si>
    <t>I квартал</t>
  </si>
  <si>
    <t>II квартал</t>
  </si>
  <si>
    <t>III квартал</t>
  </si>
  <si>
    <t>IV квартал</t>
  </si>
  <si>
    <t>Управление по образованию: зам.начальника Управления Красильникова В.В.;
МБУ ЦБУ ОУ:
Директор Лустова М.В.</t>
  </si>
  <si>
    <t>+</t>
  </si>
  <si>
    <t>Предоставление субсидии из бюджета  городского округа Химки на  возмещение  нормативных  затрат, связанных  с  выполнением  муниципального задания по дополнительному образованию детей в детских школах искусств</t>
  </si>
  <si>
    <t xml:space="preserve">Управление социальной политики:
начальник Управления Лаврентьева А.М.
</t>
  </si>
  <si>
    <t xml:space="preserve">Заместитель Главы Администрации </t>
  </si>
  <si>
    <t>Ю.В. Ваулин</t>
  </si>
  <si>
    <t>МБУ ДПО ЦПР:
директор Бархатнова М.А.;
Управление по образованию:
зам.начальника Управления Красильникова В.В.
МУ ЦБУ ОУ:
нач.отдела муниципального заказа Борчагова Е.В.</t>
  </si>
  <si>
    <t>Проведение закупочных процедур, направленных на организацию церемонии награждения "Бал отличников-выпускников начальной школы" и "Олимпийский триумф ученика и учителя"</t>
  </si>
  <si>
    <t>Управление по образованию:
зам.начальника Управления Красильникова В.В.
МУ ЦБУ ОУ:
нач.отдела муниципального заказа Борчагова Е.В.</t>
  </si>
  <si>
    <t>Проведение закупочных процедур в рамках подготовки организации летних оздоровительных лагерей на базе общеобразовательных школ</t>
  </si>
  <si>
    <t>Проведение закупочных процедур по приобретению путёвок в загородные оздоровительные лагеря, в том числе для детей  из категорий, требующих социальной поддержки</t>
  </si>
  <si>
    <t>Управление по образованию:
зам.начальника Управления
Ерофеева О.В.</t>
  </si>
  <si>
    <t>Выплата частичной компенсации стоимости путевок в загородные оздоровительные лагеря работникам предприятий, финансируемых из муниципального бюджета и отдельным категориям жителей городского округа Химки</t>
  </si>
  <si>
    <t>Увеличение доли детей, охваченных отдыхом и оздоровлением, к общей численности детей в возрасте от семи до пятнадцати лет, подлежащих оздоровлению до 57%</t>
  </si>
  <si>
    <t xml:space="preserve"> Проведение закупочных процедур по Приобретению арочного металлодетектора для МАОУДО "Центральная детская школа искусств" (за счёт межбюджетных трансфертов из бюджета МО)</t>
  </si>
  <si>
    <t>МАОУДО "Центральная детская школа искусств"
руководитель учреждения</t>
  </si>
  <si>
    <t>Выполнение наказов избирателей вполном объеме</t>
  </si>
  <si>
    <t>Ремонт учебных и вспомогательных помещений муниципальных организаций дополнительного образования</t>
  </si>
  <si>
    <t>Выплата вознаграждения одарённым детям и талантливой молодёжи; проведение закупочных процедур по приобретению ювелирных изделий для награждения детей, окончивших школу с отличием</t>
  </si>
  <si>
    <t>3. Доля обучающихся (физических лиц) общеобразовательных организаций, которым оказана поддержка в рамках программ поддержки одаренных детей и талантливой молодежи (на муниципальном и региональном уровне)</t>
  </si>
  <si>
    <r>
      <rPr>
        <b/>
        <sz val="11"/>
        <color indexed="8"/>
        <rFont val="Times New Roman"/>
        <family val="1"/>
        <charset val="204"/>
      </rPr>
      <t>Показатель 3</t>
    </r>
    <r>
      <rPr>
        <sz val="11"/>
        <color indexed="8"/>
        <rFont val="Times New Roman"/>
        <family val="1"/>
        <charset val="204"/>
      </rPr>
      <t xml:space="preserve">
Доля обучающихся (физических лиц) общеобразовательных организаций, которым оказана поддержка в рамках программ поддержки одаренных детей и талантливой молодежи (на муниципальном и региональном уровне)</t>
    </r>
  </si>
  <si>
    <t>Основное мероприятие 
Оздоровительные мероприятия</t>
  </si>
  <si>
    <t>Управление социальной политики Администрации городского округа Химки</t>
  </si>
  <si>
    <t>2017год (контрольный срок)</t>
  </si>
  <si>
    <t>Управление по образованию Администрации</t>
  </si>
  <si>
    <t>Приложение № 33
к муниципальной программе городского округа Химки "Развитие образования и воспитания детей"</t>
  </si>
  <si>
    <t>муниципальной программы городского округа Химки "Развитие образования и воспитания детей"</t>
  </si>
  <si>
    <t>Приложение № 34
к муниципальной программе городского округа Химки "Развитие образования и воспитания детей"</t>
  </si>
  <si>
    <t>"Дополнительное образование и воспитание детей"
муниципальной программы городского округа Химки "Развитие образования и воспитания детей"</t>
  </si>
  <si>
    <t>"Дорожная карта"
по выполнению основного мероприятия 
"Финансовое обеспечение выполнения муниципальных услуг (выполнение работ)" 
подпрограммы "Дополнительное образование и воспитание детей" муниципальной программы городского округа Химки
"Развитие образования и воспитания детей"</t>
  </si>
  <si>
    <t xml:space="preserve">"Дорожная карта" 
по выполнению основного мероприятия 
 "Проведение текущего ремонта" 
подпрограммы "Дополнительное образование и воспитание детей"
муниципальной программы городского округа Химки
"Развитие образования и воспитания детей" </t>
  </si>
  <si>
    <t>Приложение № 39
к муниципальной программе городского округа Химки  "Развитие образования и воспитания детей"</t>
  </si>
  <si>
    <t xml:space="preserve">"Дорожная карта" 
по выполнению основного мероприятия 
 "Проведение праздничных, массовых и официальных мероприятий" 
подпрограммы "Дополнительное образование и воспитание детей"
муниципальной программы городского округа Химки
"Развитие образования и воспитания детей" </t>
  </si>
  <si>
    <t>"Дорожная карта"
по выполнению основного мероприятия
"Реализация мер, направленных на развитие системы выявления молодых талантов и формирование 
системы непрерывного дополнительного образования детей"
подпрограммы "Дополнительное образование и воспитание детей"
муниципальной программы городского округа Химки
"Развитие образования и воспитания детей"</t>
  </si>
  <si>
    <t>Приложение № 41
к мунципальной программе городского округа Химки  "Развитие образования и воспитания детей"</t>
  </si>
  <si>
    <t>"Дорожная карта"
по выполнению основного мероприятия 
 "Оздоровительные мероприятия"
подпрограммы "Дополнительное образование и воспитание детей"
муниципальной программы городского округа Химки
"Развитие образования и воспитания детей"</t>
  </si>
  <si>
    <t>Приложение № 45
к мунципальной программе городского округа Химки  "Развитие образования и воспитания детей"</t>
  </si>
  <si>
    <t>"Дорожная карта"
 по выполнению основного мероприятия 
 "Приобретение основных средств, оборудования, техническое переоснащение"
подпрограммы "Дополнительное образование и воспитание детей"
муниципальной программы городского округа Химки Московской области 
"Развитие образования и воспитания детей"</t>
  </si>
  <si>
    <t>Основное мероприятие 2 Финансовое обеспечение выполнения муниципальных услуг (выполнение работ)</t>
  </si>
  <si>
    <t>Основное мероприятие
Финансовое обеспечение выполнения муниципальных услуг (выполнение работ)</t>
  </si>
  <si>
    <t>Основное мероприятие
"Проведение текущего ремонта"</t>
  </si>
  <si>
    <t>Основное мероприятие
Проведение праздничных, массовых и официальных мероприятий</t>
  </si>
  <si>
    <t>Основное мероприятие
Реализация мер, направленных на развитие системы выявления молодых талантов и формирование системы непрерывного дополнительного образования детей</t>
  </si>
  <si>
    <t>Обоснование финансовых ресурсов,
необходимых для реализации мероприятий подпрограммы
"Дополнительное образование и воспитание детей"
муниципальной программы городского округа Химки "Развитие образования и воспитания детей"</t>
  </si>
  <si>
    <t xml:space="preserve">Предоставление субсидии из бюджета городского округа Химки на возмещение нормативных затрат, связанных с выполнением установленного Управлением по образованию задания на обеспечение государственных гарантий реализации прав граждан на получение дополнительного образования в организациях дополнительного образования
</t>
  </si>
  <si>
    <t xml:space="preserve">Ремонт учебных  и вспомогательных помещений муниципальных организаций дополнительного образования </t>
  </si>
  <si>
    <t>Организация летних оздоровительных лагерей с дневным пребыванием детей на базе образовательных организаций</t>
  </si>
  <si>
    <t>Приложение № 37
к муниципальной программе городского округа Химки "Развитие образования и воспитания детей"</t>
  </si>
  <si>
    <t>Приложение № 40
к муниципальной программе городского округа Химки  "Развитие образования и воспитания детей"</t>
  </si>
  <si>
    <t>Приложение № 42
к мунципальной программе городского округа Химки  "Развитие образования и воспитания детей"</t>
  </si>
  <si>
    <t>муниципальной программы городского округа Химки "Развитие образования и воспитания детей" на 2017-2021 годы</t>
  </si>
  <si>
    <t>Приложение № 36
к муниципальной программе "Развитие образования и воспитания детей"</t>
  </si>
  <si>
    <t>Приложение № 38
к муниципальной программе городского округа Химки "Развитие образования и воспитания детей"</t>
  </si>
  <si>
    <t>Реализация общеобразовательных программ дополнительного образования. 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 - 104,6%</t>
  </si>
  <si>
    <t xml:space="preserve">15.  Доля организаций дополнительного образования, реализующих инновационные образовательные технологии, участвующих в экспериментальной деятельности, в общей численности организаций дополнительного образования </t>
  </si>
  <si>
    <r>
      <rPr>
        <b/>
        <sz val="11"/>
        <color indexed="8"/>
        <rFont val="Times New Roman"/>
        <family val="1"/>
        <charset val="204"/>
      </rPr>
      <t xml:space="preserve"> Показатель 15</t>
    </r>
    <r>
      <rPr>
        <sz val="11"/>
        <color indexed="8"/>
        <rFont val="Times New Roman"/>
        <family val="1"/>
        <charset val="204"/>
      </rPr>
      <t xml:space="preserve">
Доля организаций дополнительного образования, реализующих инновационные образовательные технологии, участвующих в экспериментальной деятельности, в общей численности организаций дополнительного образования </t>
    </r>
  </si>
  <si>
    <t>Доля обучающихся (физических лиц) общеобразовательных организаций, которым оказана поддержка в рамках программ поддержки одаренных детей и талантливой молодежи (на муниципальном и региональном уровне) - 2,5%</t>
  </si>
  <si>
    <t xml:space="preserve">16. Отношение средней заработной платы педагогических работников организаций дополнительного образования детей к средней заработной плате учителей в Московской области </t>
  </si>
  <si>
    <t>Реализация общеобразовательных программ дополнительного образования. Отношение средней заработной платы педагогических работников организаций дополнительного образования детей в сфере образования к средней заработной плате учителей в Московской области - 104,6%  ежегодно</t>
  </si>
  <si>
    <t>Реализация общеобразовательных программ дополнительного образования.Отношение средней заработной платы педагогических работников организаций дополнительного образования детей в сфере культуры к средней заработной плате учителей в Московской области - 104,6% ежегодно</t>
  </si>
  <si>
    <t xml:space="preserve">Ремонт учебных  и вспомогательных помещений муниципальных организацийй дополнительного образования </t>
  </si>
  <si>
    <t>Доля детей, находящихся в трудной жизненной ситуации, охваченных отдыхом и оздоровлением, в общей численности детей в возрасте от семи до пятнадцати лет, находящихся в трудной жизненной ситуации, подлежащих оздоровлению - 55,9% в 2021 году</t>
  </si>
  <si>
    <t>Доля детей, охваченных отдыхом и оздоровлением, в общей численности детей в возрасте от семи до пятнадцати лет, подлежащих оздоровлению - 61,5% к 2021 году</t>
  </si>
  <si>
    <t>Увеличение доли детей находящихся в трудной жизненной ситуации, охваченных отдыхом и оздоровлением в общей численности детей в возрасте от 7 до 15 лет, находящихся в трудной жизненной ситуации, подлежащих оздоровлению до 55,6%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</si>
</sst>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#,##0_ ;\-#,##0\ "/>
    <numFmt numFmtId="167" formatCode="#,##0.0"/>
  </numFmts>
  <fonts count="20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6" fillId="0" borderId="0">
      <protection locked="0"/>
    </xf>
    <xf numFmtId="165" fontId="10" fillId="0" borderId="0" applyFont="0" applyFill="0" applyBorder="0" applyAlignment="0" applyProtection="0"/>
    <xf numFmtId="0" fontId="6" fillId="0" borderId="0"/>
    <xf numFmtId="164" fontId="19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" fontId="0" fillId="0" borderId="0" xfId="0" applyNumberFormat="1"/>
    <xf numFmtId="0" fontId="0" fillId="0" borderId="0" xfId="0" applyFill="1"/>
    <xf numFmtId="0" fontId="9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9" fillId="0" borderId="3" xfId="0" applyNumberFormat="1" applyFont="1" applyBorder="1" applyAlignment="1">
      <alignment vertical="top"/>
    </xf>
    <xf numFmtId="49" fontId="9" fillId="0" borderId="4" xfId="0" applyNumberFormat="1" applyFont="1" applyBorder="1" applyAlignment="1">
      <alignment vertical="top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right"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3" fontId="1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2" borderId="0" xfId="0" applyFill="1"/>
    <xf numFmtId="0" fontId="3" fillId="2" borderId="0" xfId="0" applyFont="1" applyFill="1"/>
    <xf numFmtId="0" fontId="5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/>
    </xf>
    <xf numFmtId="0" fontId="12" fillId="2" borderId="0" xfId="0" applyFont="1" applyFill="1"/>
    <xf numFmtId="3" fontId="1" fillId="2" borderId="10" xfId="0" applyNumberFormat="1" applyFont="1" applyFill="1" applyBorder="1" applyAlignment="1">
      <alignment horizontal="center" vertical="top" wrapText="1"/>
    </xf>
    <xf numFmtId="3" fontId="1" fillId="2" borderId="0" xfId="0" applyNumberFormat="1" applyFont="1" applyFill="1"/>
    <xf numFmtId="3" fontId="0" fillId="2" borderId="0" xfId="0" applyNumberFormat="1" applyFill="1" applyBorder="1"/>
    <xf numFmtId="3" fontId="4" fillId="2" borderId="0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vertical="center" wrapText="1"/>
    </xf>
    <xf numFmtId="3" fontId="0" fillId="2" borderId="0" xfId="0" applyNumberForma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left" vertical="center" wrapText="1"/>
    </xf>
    <xf numFmtId="43" fontId="13" fillId="2" borderId="0" xfId="2" applyNumberFormat="1" applyFont="1" applyFill="1"/>
    <xf numFmtId="4" fontId="0" fillId="2" borderId="0" xfId="0" applyNumberForma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3" fontId="1" fillId="0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4" fontId="1" fillId="2" borderId="7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3" fontId="1" fillId="2" borderId="12" xfId="0" applyNumberFormat="1" applyFont="1" applyFill="1" applyBorder="1" applyAlignment="1">
      <alignment horizontal="left" vertical="top" wrapText="1"/>
    </xf>
    <xf numFmtId="3" fontId="1" fillId="0" borderId="7" xfId="0" applyNumberFormat="1" applyFont="1" applyFill="1" applyBorder="1" applyAlignment="1">
      <alignment horizontal="left" vertical="top" wrapText="1"/>
    </xf>
    <xf numFmtId="3" fontId="1" fillId="0" borderId="11" xfId="0" applyNumberFormat="1" applyFont="1" applyFill="1" applyBorder="1" applyAlignment="1">
      <alignment horizontal="right" vertical="top" wrapText="1"/>
    </xf>
    <xf numFmtId="3" fontId="1" fillId="0" borderId="5" xfId="0" applyNumberFormat="1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3" fontId="1" fillId="0" borderId="6" xfId="0" applyNumberFormat="1" applyFont="1" applyFill="1" applyBorder="1" applyAlignment="1">
      <alignment horizontal="center" vertical="top" wrapText="1"/>
    </xf>
    <xf numFmtId="3" fontId="1" fillId="0" borderId="15" xfId="0" applyNumberFormat="1" applyFont="1" applyFill="1" applyBorder="1" applyAlignment="1">
      <alignment horizontal="right" vertical="top" wrapText="1"/>
    </xf>
    <xf numFmtId="3" fontId="1" fillId="2" borderId="13" xfId="0" applyNumberFormat="1" applyFont="1" applyFill="1" applyBorder="1" applyAlignment="1">
      <alignment horizontal="left" vertical="top" wrapText="1"/>
    </xf>
    <xf numFmtId="3" fontId="1" fillId="2" borderId="14" xfId="0" applyNumberFormat="1" applyFont="1" applyFill="1" applyBorder="1" applyAlignment="1">
      <alignment horizontal="left" vertical="top" wrapText="1"/>
    </xf>
    <xf numFmtId="3" fontId="1" fillId="0" borderId="5" xfId="0" applyNumberFormat="1" applyFont="1" applyFill="1" applyBorder="1" applyAlignment="1">
      <alignment horizontal="left" vertical="top" wrapText="1"/>
    </xf>
    <xf numFmtId="3" fontId="1" fillId="0" borderId="6" xfId="0" applyNumberFormat="1" applyFont="1" applyFill="1" applyBorder="1" applyAlignment="1">
      <alignment horizontal="left" vertical="top" wrapText="1"/>
    </xf>
    <xf numFmtId="3" fontId="1" fillId="2" borderId="7" xfId="0" applyNumberFormat="1" applyFont="1" applyFill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left" vertical="top" wrapText="1"/>
    </xf>
    <xf numFmtId="3" fontId="1" fillId="2" borderId="6" xfId="0" applyNumberFormat="1" applyFont="1" applyFill="1" applyBorder="1" applyAlignment="1">
      <alignment horizontal="left" vertical="top" wrapText="1"/>
    </xf>
    <xf numFmtId="3" fontId="1" fillId="2" borderId="5" xfId="0" applyNumberFormat="1" applyFont="1" applyFill="1" applyBorder="1" applyAlignment="1">
      <alignment horizontal="center" vertical="top" wrapText="1"/>
    </xf>
    <xf numFmtId="3" fontId="1" fillId="2" borderId="6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6" fillId="0" borderId="0" xfId="1">
      <protection locked="0"/>
    </xf>
    <xf numFmtId="166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14" fillId="2" borderId="0" xfId="0" applyFont="1" applyFill="1"/>
    <xf numFmtId="3" fontId="1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8" xfId="0" applyNumberFormat="1" applyFont="1" applyBorder="1" applyAlignment="1">
      <alignment vertical="top" wrapText="1"/>
    </xf>
    <xf numFmtId="3" fontId="1" fillId="0" borderId="9" xfId="0" applyNumberFormat="1" applyFont="1" applyBorder="1" applyAlignment="1">
      <alignment vertical="top" wrapText="1"/>
    </xf>
    <xf numFmtId="4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3" fontId="1" fillId="0" borderId="11" xfId="0" applyNumberFormat="1" applyFont="1" applyBorder="1" applyAlignment="1">
      <alignment vertical="top" wrapText="1"/>
    </xf>
    <xf numFmtId="3" fontId="1" fillId="0" borderId="13" xfId="0" applyNumberFormat="1" applyFont="1" applyBorder="1" applyAlignment="1">
      <alignment vertical="top" wrapText="1"/>
    </xf>
    <xf numFmtId="3" fontId="1" fillId="0" borderId="14" xfId="0" applyNumberFormat="1" applyFont="1" applyBorder="1" applyAlignment="1">
      <alignment vertical="top" wrapText="1"/>
    </xf>
    <xf numFmtId="0" fontId="0" fillId="0" borderId="15" xfId="0" applyBorder="1"/>
    <xf numFmtId="0" fontId="0" fillId="0" borderId="12" xfId="0" applyBorder="1"/>
    <xf numFmtId="0" fontId="0" fillId="0" borderId="10" xfId="0" applyBorder="1"/>
    <xf numFmtId="0" fontId="1" fillId="0" borderId="1" xfId="3" applyFont="1" applyFill="1" applyBorder="1" applyAlignment="1">
      <alignment vertical="top" wrapText="1"/>
    </xf>
    <xf numFmtId="0" fontId="1" fillId="0" borderId="0" xfId="3" applyFont="1" applyFill="1" applyBorder="1" applyAlignment="1">
      <alignment vertical="top" wrapText="1"/>
    </xf>
    <xf numFmtId="4" fontId="1" fillId="2" borderId="5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167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3" applyFont="1"/>
    <xf numFmtId="0" fontId="1" fillId="0" borderId="0" xfId="3" applyFont="1" applyAlignment="1">
      <alignment horizontal="left" wrapText="1"/>
    </xf>
    <xf numFmtId="0" fontId="1" fillId="0" borderId="0" xfId="3" applyFont="1" applyBorder="1"/>
    <xf numFmtId="0" fontId="4" fillId="0" borderId="0" xfId="3" applyFont="1"/>
    <xf numFmtId="0" fontId="1" fillId="0" borderId="0" xfId="3" applyFont="1" applyAlignment="1">
      <alignment horizontal="left" vertical="top" wrapText="1"/>
    </xf>
    <xf numFmtId="0" fontId="1" fillId="0" borderId="0" xfId="3" applyFont="1" applyBorder="1" applyAlignment="1">
      <alignment vertical="center" wrapText="1"/>
    </xf>
    <xf numFmtId="0" fontId="1" fillId="0" borderId="0" xfId="3" applyFont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wrapText="1"/>
    </xf>
    <xf numFmtId="0" fontId="1" fillId="0" borderId="1" xfId="3" applyFont="1" applyBorder="1" applyAlignment="1">
      <alignment horizontal="center"/>
    </xf>
    <xf numFmtId="0" fontId="1" fillId="0" borderId="1" xfId="3" applyFont="1" applyBorder="1" applyAlignment="1">
      <alignment horizontal="left" vertical="top" wrapText="1"/>
    </xf>
    <xf numFmtId="0" fontId="1" fillId="0" borderId="1" xfId="3" applyFont="1" applyBorder="1" applyAlignment="1">
      <alignment horizontal="center" vertical="top" wrapText="1"/>
    </xf>
    <xf numFmtId="0" fontId="1" fillId="0" borderId="1" xfId="3" applyFont="1" applyBorder="1" applyAlignment="1">
      <alignment horizontal="center" vertical="top"/>
    </xf>
    <xf numFmtId="0" fontId="1" fillId="0" borderId="0" xfId="3" applyFont="1" applyAlignment="1">
      <alignment horizontal="left" vertical="top"/>
    </xf>
    <xf numFmtId="0" fontId="1" fillId="0" borderId="0" xfId="3" applyFont="1" applyFill="1" applyBorder="1" applyAlignment="1">
      <alignment vertical="top"/>
    </xf>
    <xf numFmtId="0" fontId="1" fillId="0" borderId="0" xfId="3" applyFont="1" applyAlignment="1">
      <alignment horizontal="right"/>
    </xf>
    <xf numFmtId="0" fontId="1" fillId="0" borderId="0" xfId="3" applyFont="1" applyBorder="1" applyAlignment="1">
      <alignment horizontal="left" vertical="top" wrapText="1"/>
    </xf>
    <xf numFmtId="0" fontId="1" fillId="0" borderId="0" xfId="3" applyFont="1" applyBorder="1" applyAlignment="1">
      <alignment horizontal="center" vertical="top" wrapText="1"/>
    </xf>
    <xf numFmtId="0" fontId="1" fillId="0" borderId="0" xfId="3" applyFont="1" applyBorder="1" applyAlignment="1">
      <alignment horizontal="center" vertical="top"/>
    </xf>
    <xf numFmtId="4" fontId="1" fillId="2" borderId="5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164" fontId="1" fillId="2" borderId="7" xfId="4" applyFont="1" applyFill="1" applyBorder="1" applyAlignment="1">
      <alignment horizontal="right" vertical="top" wrapText="1"/>
    </xf>
    <xf numFmtId="164" fontId="1" fillId="0" borderId="11" xfId="4" applyFont="1" applyFill="1" applyBorder="1" applyAlignment="1">
      <alignment horizontal="right" vertical="top" wrapText="1"/>
    </xf>
    <xf numFmtId="164" fontId="0" fillId="0" borderId="0" xfId="4" applyFont="1"/>
    <xf numFmtId="164" fontId="1" fillId="2" borderId="5" xfId="4" applyFont="1" applyFill="1" applyBorder="1" applyAlignment="1">
      <alignment horizontal="left" vertical="top" wrapText="1"/>
    </xf>
    <xf numFmtId="164" fontId="1" fillId="0" borderId="0" xfId="4" applyFont="1" applyFill="1" applyBorder="1" applyAlignment="1">
      <alignment horizontal="right" vertical="top" wrapText="1"/>
    </xf>
    <xf numFmtId="164" fontId="1" fillId="2" borderId="6" xfId="4" applyFont="1" applyFill="1" applyBorder="1" applyAlignment="1">
      <alignment horizontal="left" vertical="top" wrapText="1"/>
    </xf>
    <xf numFmtId="164" fontId="1" fillId="0" borderId="15" xfId="4" applyFont="1" applyFill="1" applyBorder="1" applyAlignment="1">
      <alignment horizontal="right" vertical="top" wrapText="1"/>
    </xf>
    <xf numFmtId="0" fontId="17" fillId="0" borderId="17" xfId="0" applyNumberFormat="1" applyFont="1" applyFill="1" applyBorder="1" applyAlignment="1" applyProtection="1">
      <alignment horizontal="left" vertical="top" wrapText="1"/>
      <protection locked="0"/>
    </xf>
    <xf numFmtId="0" fontId="17" fillId="0" borderId="18" xfId="0" applyNumberFormat="1" applyFont="1" applyFill="1" applyBorder="1" applyAlignment="1" applyProtection="1">
      <alignment horizontal="left" vertical="top" wrapText="1"/>
      <protection locked="0"/>
    </xf>
    <xf numFmtId="0" fontId="17" fillId="0" borderId="19" xfId="0" applyNumberFormat="1" applyFont="1" applyFill="1" applyBorder="1" applyAlignment="1" applyProtection="1">
      <alignment horizontal="left" vertical="top" wrapText="1"/>
      <protection locked="0"/>
    </xf>
    <xf numFmtId="3" fontId="4" fillId="2" borderId="3" xfId="0" applyNumberFormat="1" applyFont="1" applyFill="1" applyBorder="1" applyAlignment="1">
      <alignment horizontal="left" vertical="top" wrapText="1"/>
    </xf>
    <xf numFmtId="3" fontId="4" fillId="2" borderId="4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3" fontId="1" fillId="2" borderId="8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center" vertical="top" wrapText="1"/>
    </xf>
    <xf numFmtId="3" fontId="4" fillId="2" borderId="7" xfId="0" applyNumberFormat="1" applyFont="1" applyFill="1" applyBorder="1" applyAlignment="1">
      <alignment horizontal="center" vertical="top" wrapText="1"/>
    </xf>
    <xf numFmtId="3" fontId="4" fillId="2" borderId="11" xfId="0" applyNumberFormat="1" applyFont="1" applyFill="1" applyBorder="1" applyAlignment="1">
      <alignment horizontal="center" vertical="top" wrapText="1"/>
    </xf>
    <xf numFmtId="3" fontId="4" fillId="2" borderId="13" xfId="0" applyNumberFormat="1" applyFont="1" applyFill="1" applyBorder="1" applyAlignment="1">
      <alignment horizontal="center" vertical="top" wrapText="1"/>
    </xf>
    <xf numFmtId="3" fontId="1" fillId="2" borderId="0" xfId="0" applyNumberFormat="1" applyFont="1" applyFill="1" applyAlignment="1">
      <alignment horizontal="left" vertical="top" wrapText="1"/>
    </xf>
    <xf numFmtId="3" fontId="9" fillId="2" borderId="0" xfId="0" applyNumberFormat="1" applyFont="1" applyFill="1" applyBorder="1" applyAlignment="1">
      <alignment horizontal="center" wrapText="1"/>
    </xf>
    <xf numFmtId="3" fontId="9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left" vertical="top" wrapText="1"/>
    </xf>
    <xf numFmtId="3" fontId="1" fillId="2" borderId="2" xfId="0" applyNumberFormat="1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9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3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4" fontId="1" fillId="0" borderId="9" xfId="0" applyNumberFormat="1" applyFont="1" applyFill="1" applyBorder="1" applyAlignment="1">
      <alignment horizontal="left" vertical="top" wrapText="1"/>
    </xf>
    <xf numFmtId="4" fontId="1" fillId="0" borderId="10" xfId="0" applyNumberFormat="1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4" fontId="1" fillId="0" borderId="5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center" vertical="top" wrapText="1"/>
    </xf>
    <xf numFmtId="4" fontId="1" fillId="0" borderId="9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4" fontId="1" fillId="2" borderId="8" xfId="0" applyNumberFormat="1" applyFont="1" applyFill="1" applyBorder="1" applyAlignment="1">
      <alignment horizontal="left" vertical="top" wrapText="1"/>
    </xf>
    <xf numFmtId="4" fontId="1" fillId="2" borderId="9" xfId="0" applyNumberFormat="1" applyFont="1" applyFill="1" applyBorder="1" applyAlignment="1">
      <alignment horizontal="left" vertical="top" wrapText="1"/>
    </xf>
    <xf numFmtId="4" fontId="1" fillId="2" borderId="10" xfId="0" applyNumberFormat="1" applyFont="1" applyFill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left" vertical="top" wrapText="1"/>
    </xf>
    <xf numFmtId="4" fontId="1" fillId="2" borderId="5" xfId="0" applyNumberFormat="1" applyFont="1" applyFill="1" applyBorder="1" applyAlignment="1">
      <alignment horizontal="left" vertical="top" wrapText="1"/>
    </xf>
    <xf numFmtId="4" fontId="1" fillId="2" borderId="6" xfId="0" applyNumberFormat="1" applyFont="1" applyFill="1" applyBorder="1" applyAlignment="1">
      <alignment horizontal="left" vertical="top" wrapText="1"/>
    </xf>
    <xf numFmtId="4" fontId="1" fillId="2" borderId="8" xfId="0" applyNumberFormat="1" applyFont="1" applyFill="1" applyBorder="1" applyAlignment="1">
      <alignment horizontal="center" vertical="top" wrapText="1"/>
    </xf>
    <xf numFmtId="4" fontId="1" fillId="2" borderId="9" xfId="0" applyNumberFormat="1" applyFont="1" applyFill="1" applyBorder="1" applyAlignment="1">
      <alignment horizontal="center" vertical="top" wrapText="1"/>
    </xf>
    <xf numFmtId="4" fontId="1" fillId="2" borderId="10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3" fontId="1" fillId="2" borderId="8" xfId="0" applyNumberFormat="1" applyFont="1" applyFill="1" applyBorder="1" applyAlignment="1">
      <alignment horizontal="left" vertical="top" wrapText="1"/>
    </xf>
    <xf numFmtId="3" fontId="1" fillId="2" borderId="9" xfId="0" applyNumberFormat="1" applyFont="1" applyFill="1" applyBorder="1" applyAlignment="1">
      <alignment horizontal="left" vertical="top" wrapText="1"/>
    </xf>
    <xf numFmtId="3" fontId="1" fillId="2" borderId="10" xfId="0" applyNumberFormat="1" applyFont="1" applyFill="1" applyBorder="1" applyAlignment="1">
      <alignment horizontal="left" vertical="top" wrapText="1"/>
    </xf>
    <xf numFmtId="14" fontId="1" fillId="2" borderId="9" xfId="0" applyNumberFormat="1" applyFont="1" applyFill="1" applyBorder="1" applyAlignment="1">
      <alignment horizontal="center" vertical="top" wrapText="1"/>
    </xf>
    <xf numFmtId="164" fontId="1" fillId="2" borderId="8" xfId="4" applyFont="1" applyFill="1" applyBorder="1" applyAlignment="1">
      <alignment horizontal="left" vertical="top" wrapText="1"/>
    </xf>
    <xf numFmtId="164" fontId="1" fillId="2" borderId="9" xfId="4" applyFont="1" applyFill="1" applyBorder="1" applyAlignment="1">
      <alignment horizontal="left" vertical="top" wrapText="1"/>
    </xf>
    <xf numFmtId="164" fontId="1" fillId="2" borderId="10" xfId="4" applyFont="1" applyFill="1" applyBorder="1" applyAlignment="1">
      <alignment horizontal="left" vertical="top" wrapText="1"/>
    </xf>
    <xf numFmtId="164" fontId="1" fillId="2" borderId="7" xfId="4" applyFont="1" applyFill="1" applyBorder="1" applyAlignment="1">
      <alignment horizontal="left" vertical="top" wrapText="1"/>
    </xf>
    <xf numFmtId="164" fontId="1" fillId="2" borderId="5" xfId="4" applyFont="1" applyFill="1" applyBorder="1" applyAlignment="1">
      <alignment horizontal="left" vertical="top" wrapText="1"/>
    </xf>
    <xf numFmtId="164" fontId="1" fillId="2" borderId="6" xfId="4" applyFont="1" applyFill="1" applyBorder="1" applyAlignment="1">
      <alignment horizontal="left" vertical="top" wrapText="1"/>
    </xf>
    <xf numFmtId="164" fontId="1" fillId="2" borderId="8" xfId="4" applyFont="1" applyFill="1" applyBorder="1" applyAlignment="1">
      <alignment horizontal="center" vertical="top" wrapText="1"/>
    </xf>
    <xf numFmtId="164" fontId="1" fillId="2" borderId="9" xfId="4" applyFont="1" applyFill="1" applyBorder="1" applyAlignment="1">
      <alignment horizontal="center" vertical="top" wrapText="1"/>
    </xf>
    <xf numFmtId="164" fontId="1" fillId="2" borderId="10" xfId="4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left" vertical="top" wrapText="1"/>
    </xf>
    <xf numFmtId="3" fontId="4" fillId="2" borderId="9" xfId="0" applyNumberFormat="1" applyFont="1" applyFill="1" applyBorder="1" applyAlignment="1">
      <alignment horizontal="left" vertical="top" wrapText="1"/>
    </xf>
    <xf numFmtId="3" fontId="4" fillId="2" borderId="10" xfId="0" applyNumberFormat="1" applyFont="1" applyFill="1" applyBorder="1" applyAlignment="1">
      <alignment horizontal="left" vertical="top" wrapText="1"/>
    </xf>
    <xf numFmtId="3" fontId="1" fillId="2" borderId="0" xfId="0" applyNumberFormat="1" applyFont="1" applyFill="1" applyAlignment="1">
      <alignment horizontal="left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horizontal="left" vertical="top" wrapText="1"/>
    </xf>
    <xf numFmtId="0" fontId="4" fillId="0" borderId="0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top" wrapText="1"/>
    </xf>
    <xf numFmtId="0" fontId="1" fillId="0" borderId="10" xfId="3" applyFont="1" applyBorder="1" applyAlignment="1">
      <alignment horizontal="center" vertical="top" wrapText="1"/>
    </xf>
    <xf numFmtId="0" fontId="1" fillId="0" borderId="1" xfId="3" applyFont="1" applyBorder="1" applyAlignment="1">
      <alignment horizontal="center" vertical="top" wrapText="1"/>
    </xf>
    <xf numFmtId="0" fontId="1" fillId="0" borderId="8" xfId="3" applyFont="1" applyBorder="1" applyAlignment="1">
      <alignment horizontal="center" vertical="top"/>
    </xf>
    <xf numFmtId="0" fontId="1" fillId="0" borderId="10" xfId="3" applyFont="1" applyBorder="1" applyAlignment="1">
      <alignment horizontal="center" vertical="top"/>
    </xf>
  </cellXfs>
  <cellStyles count="5">
    <cellStyle name="Обычный" xfId="0" builtinId="0"/>
    <cellStyle name="Обычный 2" xfId="1"/>
    <cellStyle name="Обычный 3" xfId="3"/>
    <cellStyle name="Финансовый" xfId="4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view="pageBreakPreview" topLeftCell="A21" zoomScale="90" zoomScaleSheetLayoutView="90" workbookViewId="0">
      <selection activeCell="A32" sqref="A32:D32"/>
    </sheetView>
  </sheetViews>
  <sheetFormatPr defaultRowHeight="12.75" x14ac:dyDescent="0.2"/>
  <cols>
    <col min="1" max="1" width="43" style="29" customWidth="1"/>
    <col min="2" max="2" width="17.42578125" style="29" customWidth="1"/>
    <col min="3" max="3" width="16.28515625" style="29" customWidth="1"/>
    <col min="4" max="4" width="17.42578125" style="29" customWidth="1"/>
    <col min="5" max="5" width="19.5703125" style="29" customWidth="1"/>
    <col min="6" max="10" width="18.140625" style="29" customWidth="1"/>
    <col min="11" max="16384" width="9.140625" style="29"/>
  </cols>
  <sheetData>
    <row r="1" spans="1:17" ht="65.25" customHeight="1" x14ac:dyDescent="0.2">
      <c r="A1" s="28"/>
      <c r="B1" s="28"/>
      <c r="C1" s="28"/>
      <c r="D1" s="28"/>
      <c r="E1" s="28"/>
      <c r="F1" s="28"/>
      <c r="G1" s="28"/>
      <c r="H1" s="28"/>
      <c r="I1" s="160" t="s">
        <v>198</v>
      </c>
      <c r="J1" s="160"/>
    </row>
    <row r="2" spans="1:17" ht="18.75" x14ac:dyDescent="0.3">
      <c r="A2" s="161" t="s">
        <v>41</v>
      </c>
      <c r="B2" s="161"/>
      <c r="C2" s="161"/>
      <c r="D2" s="161"/>
      <c r="E2" s="162"/>
      <c r="F2" s="162"/>
      <c r="G2" s="162"/>
      <c r="H2" s="162"/>
      <c r="I2" s="162"/>
      <c r="J2" s="162"/>
    </row>
    <row r="3" spans="1:17" s="30" customFormat="1" ht="18.75" x14ac:dyDescent="0.3">
      <c r="A3" s="161" t="s">
        <v>68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7" s="32" customFormat="1" ht="22.5" customHeight="1" x14ac:dyDescent="0.2">
      <c r="A4" s="163" t="s">
        <v>223</v>
      </c>
      <c r="B4" s="163"/>
      <c r="C4" s="163"/>
      <c r="D4" s="163"/>
      <c r="E4" s="163"/>
      <c r="F4" s="163"/>
      <c r="G4" s="163"/>
      <c r="H4" s="163"/>
      <c r="I4" s="163"/>
      <c r="J4" s="163"/>
      <c r="K4" s="31"/>
      <c r="L4" s="31"/>
      <c r="M4" s="31"/>
      <c r="N4" s="31"/>
      <c r="O4" s="31"/>
      <c r="P4" s="31"/>
      <c r="Q4" s="31"/>
    </row>
    <row r="5" spans="1:17" ht="15" x14ac:dyDescent="0.25">
      <c r="A5" s="33"/>
      <c r="B5" s="33"/>
      <c r="C5" s="33"/>
      <c r="D5" s="33"/>
      <c r="E5" s="34"/>
      <c r="F5" s="34"/>
      <c r="G5" s="34"/>
      <c r="H5" s="34"/>
      <c r="I5" s="34"/>
      <c r="J5" s="34"/>
    </row>
    <row r="6" spans="1:17" ht="15" x14ac:dyDescent="0.2">
      <c r="A6" s="25" t="s">
        <v>25</v>
      </c>
      <c r="B6" s="164" t="s">
        <v>197</v>
      </c>
      <c r="C6" s="165"/>
      <c r="D6" s="165"/>
      <c r="E6" s="165"/>
      <c r="F6" s="165"/>
      <c r="G6" s="165"/>
      <c r="H6" s="165"/>
      <c r="I6" s="165"/>
      <c r="J6" s="166"/>
    </row>
    <row r="7" spans="1:17" ht="15" x14ac:dyDescent="0.2">
      <c r="A7" s="25" t="s">
        <v>26</v>
      </c>
      <c r="B7" s="154"/>
      <c r="C7" s="155"/>
      <c r="D7" s="155"/>
      <c r="E7" s="155"/>
      <c r="F7" s="155"/>
      <c r="G7" s="155"/>
      <c r="H7" s="155"/>
      <c r="I7" s="155"/>
      <c r="J7" s="156"/>
    </row>
    <row r="8" spans="1:17" s="35" customFormat="1" ht="27" customHeight="1" x14ac:dyDescent="0.2">
      <c r="A8" s="152" t="s">
        <v>96</v>
      </c>
      <c r="B8" s="157" t="s">
        <v>27</v>
      </c>
      <c r="C8" s="158"/>
      <c r="D8" s="158"/>
      <c r="E8" s="159"/>
      <c r="F8" s="72">
        <v>2017</v>
      </c>
      <c r="G8" s="72">
        <v>2018</v>
      </c>
      <c r="H8" s="72">
        <v>2019</v>
      </c>
      <c r="I8" s="72">
        <v>2020</v>
      </c>
      <c r="J8" s="72">
        <v>2021</v>
      </c>
    </row>
    <row r="9" spans="1:17" ht="49.5" customHeight="1" x14ac:dyDescent="0.2">
      <c r="A9" s="153"/>
      <c r="B9" s="151">
        <f>'Приложение 5 '!E9</f>
        <v>369373</v>
      </c>
      <c r="C9" s="151"/>
      <c r="D9" s="151"/>
      <c r="E9" s="151"/>
      <c r="F9" s="26">
        <f>'Приложение 5 '!G9</f>
        <v>412544</v>
      </c>
      <c r="G9" s="79">
        <f>'Приложение 5 '!H9</f>
        <v>416692.21500000003</v>
      </c>
      <c r="H9" s="79">
        <f>'Приложение 5 '!I9</f>
        <v>421551.07500000001</v>
      </c>
      <c r="I9" s="79">
        <f>'Приложение 5 '!J9</f>
        <v>424961.07500000001</v>
      </c>
      <c r="J9" s="79">
        <f>'Приложение 5 '!K9</f>
        <v>428541.57500000001</v>
      </c>
    </row>
    <row r="10" spans="1:17" ht="15" customHeight="1" x14ac:dyDescent="0.2">
      <c r="A10" s="148" t="s">
        <v>28</v>
      </c>
      <c r="B10" s="148" t="s">
        <v>23</v>
      </c>
      <c r="C10" s="148" t="s">
        <v>29</v>
      </c>
      <c r="D10" s="148" t="s">
        <v>4</v>
      </c>
      <c r="E10" s="151" t="s">
        <v>0</v>
      </c>
      <c r="F10" s="151"/>
      <c r="G10" s="151"/>
      <c r="H10" s="151"/>
      <c r="I10" s="151"/>
      <c r="J10" s="151"/>
    </row>
    <row r="11" spans="1:17" ht="14.25" x14ac:dyDescent="0.2">
      <c r="A11" s="149"/>
      <c r="B11" s="150"/>
      <c r="C11" s="150"/>
      <c r="D11" s="150"/>
      <c r="E11" s="102">
        <v>2017</v>
      </c>
      <c r="F11" s="102">
        <v>2018</v>
      </c>
      <c r="G11" s="102">
        <v>2018</v>
      </c>
      <c r="H11" s="102">
        <v>2019</v>
      </c>
      <c r="I11" s="102">
        <v>2021</v>
      </c>
      <c r="J11" s="27" t="s">
        <v>3</v>
      </c>
    </row>
    <row r="12" spans="1:17" ht="30" x14ac:dyDescent="0.2">
      <c r="A12" s="149"/>
      <c r="B12" s="148" t="s">
        <v>68</v>
      </c>
      <c r="C12" s="148" t="s">
        <v>197</v>
      </c>
      <c r="D12" s="36" t="s">
        <v>30</v>
      </c>
      <c r="E12" s="26">
        <f>SUM(E13:E16)</f>
        <v>412544</v>
      </c>
      <c r="F12" s="79">
        <f t="shared" ref="F12:J12" si="0">SUM(F13:F16)</f>
        <v>416692.21500000003</v>
      </c>
      <c r="G12" s="79">
        <f t="shared" si="0"/>
        <v>421551.07500000001</v>
      </c>
      <c r="H12" s="79">
        <f t="shared" si="0"/>
        <v>424961.07500000001</v>
      </c>
      <c r="I12" s="79">
        <f t="shared" si="0"/>
        <v>428541.57500000001</v>
      </c>
      <c r="J12" s="79">
        <f t="shared" si="0"/>
        <v>2104289.94</v>
      </c>
    </row>
    <row r="13" spans="1:17" ht="45" x14ac:dyDescent="0.2">
      <c r="A13" s="149"/>
      <c r="B13" s="149"/>
      <c r="C13" s="149"/>
      <c r="D13" s="25" t="s">
        <v>1</v>
      </c>
      <c r="E13" s="26">
        <f>'Приложение 5 '!G11</f>
        <v>0</v>
      </c>
      <c r="F13" s="79">
        <f>'Приложение 5 '!H11</f>
        <v>0</v>
      </c>
      <c r="G13" s="79">
        <f>'Приложение 5 '!I11</f>
        <v>0</v>
      </c>
      <c r="H13" s="79">
        <f>'Приложение 5 '!J11</f>
        <v>0</v>
      </c>
      <c r="I13" s="79">
        <f>'Приложение 5 '!K11</f>
        <v>0</v>
      </c>
      <c r="J13" s="26">
        <f>SUM(E13:I13)</f>
        <v>0</v>
      </c>
    </row>
    <row r="14" spans="1:17" ht="45.75" customHeight="1" x14ac:dyDescent="0.2">
      <c r="A14" s="149"/>
      <c r="B14" s="149"/>
      <c r="C14" s="149"/>
      <c r="D14" s="25" t="s">
        <v>9</v>
      </c>
      <c r="E14" s="26">
        <f>'Приложение 5 '!G10</f>
        <v>11893</v>
      </c>
      <c r="F14" s="79">
        <f>'Приложение 5 '!H10</f>
        <v>0</v>
      </c>
      <c r="G14" s="79">
        <f>'Приложение 5 '!I10</f>
        <v>0</v>
      </c>
      <c r="H14" s="79">
        <f>'Приложение 5 '!J10</f>
        <v>0</v>
      </c>
      <c r="I14" s="79">
        <f>'Приложение 5 '!K10</f>
        <v>0</v>
      </c>
      <c r="J14" s="79">
        <f t="shared" ref="J14:J16" si="1">SUM(E14:I14)</f>
        <v>11893</v>
      </c>
    </row>
    <row r="15" spans="1:17" ht="30" x14ac:dyDescent="0.2">
      <c r="A15" s="149"/>
      <c r="B15" s="149"/>
      <c r="C15" s="149"/>
      <c r="D15" s="25" t="s">
        <v>24</v>
      </c>
      <c r="E15" s="26">
        <f>'Приложение 5 '!G12</f>
        <v>55790</v>
      </c>
      <c r="F15" s="79">
        <f>'Приложение 5 '!H12</f>
        <v>61650</v>
      </c>
      <c r="G15" s="79">
        <f>'Приложение 5 '!I12</f>
        <v>68200</v>
      </c>
      <c r="H15" s="79">
        <f>'Приложение 5 '!J12</f>
        <v>71610</v>
      </c>
      <c r="I15" s="79">
        <f>'Приложение 5 '!K12</f>
        <v>75190.5</v>
      </c>
      <c r="J15" s="79">
        <f t="shared" si="1"/>
        <v>332440.5</v>
      </c>
    </row>
    <row r="16" spans="1:17" ht="45" customHeight="1" x14ac:dyDescent="0.2">
      <c r="A16" s="150"/>
      <c r="B16" s="150"/>
      <c r="C16" s="150"/>
      <c r="D16" s="25" t="s">
        <v>2</v>
      </c>
      <c r="E16" s="26">
        <f>'Приложение 5 '!G13</f>
        <v>344861</v>
      </c>
      <c r="F16" s="79">
        <f>'Приложение 5 '!H13</f>
        <v>355042.21500000003</v>
      </c>
      <c r="G16" s="79">
        <f>'Приложение 5 '!I13</f>
        <v>353351.07500000001</v>
      </c>
      <c r="H16" s="79">
        <f>'Приложение 5 '!J13</f>
        <v>353351.07500000001</v>
      </c>
      <c r="I16" s="79">
        <f>'Приложение 5 '!K13</f>
        <v>353351.07500000001</v>
      </c>
      <c r="J16" s="79">
        <f t="shared" si="1"/>
        <v>1759956.44</v>
      </c>
    </row>
    <row r="17" spans="1:20" s="35" customFormat="1" ht="24" customHeight="1" x14ac:dyDescent="0.2">
      <c r="A17" s="145" t="s">
        <v>72</v>
      </c>
      <c r="B17" s="146"/>
      <c r="C17" s="146"/>
      <c r="D17" s="147"/>
      <c r="E17" s="27" t="s">
        <v>81</v>
      </c>
      <c r="F17" s="102">
        <v>2017</v>
      </c>
      <c r="G17" s="102">
        <v>2018</v>
      </c>
      <c r="H17" s="102">
        <v>2018</v>
      </c>
      <c r="I17" s="102">
        <v>2019</v>
      </c>
      <c r="J17" s="102">
        <v>2021</v>
      </c>
    </row>
    <row r="18" spans="1:20" ht="38.25" customHeight="1" x14ac:dyDescent="0.2">
      <c r="A18" s="142" t="s">
        <v>120</v>
      </c>
      <c r="B18" s="143"/>
      <c r="C18" s="143"/>
      <c r="D18" s="144"/>
      <c r="E18" s="81" t="s">
        <v>119</v>
      </c>
      <c r="F18" s="103">
        <v>104.6</v>
      </c>
      <c r="G18" s="103">
        <v>104.6</v>
      </c>
      <c r="H18" s="103">
        <v>104.6</v>
      </c>
      <c r="I18" s="103">
        <v>104.6</v>
      </c>
      <c r="J18" s="103">
        <v>104.6</v>
      </c>
    </row>
    <row r="19" spans="1:20" s="78" customFormat="1" ht="56.25" customHeight="1" x14ac:dyDescent="0.2">
      <c r="A19" s="142" t="s">
        <v>121</v>
      </c>
      <c r="B19" s="143" t="s">
        <v>102</v>
      </c>
      <c r="C19" s="143" t="s">
        <v>102</v>
      </c>
      <c r="D19" s="144" t="s">
        <v>102</v>
      </c>
      <c r="E19" s="81" t="s">
        <v>119</v>
      </c>
      <c r="F19" s="103">
        <v>45.1</v>
      </c>
      <c r="G19" s="103">
        <v>45.1</v>
      </c>
      <c r="H19" s="103">
        <v>45.1</v>
      </c>
      <c r="I19" s="103">
        <v>45.1</v>
      </c>
      <c r="J19" s="103">
        <v>45.1</v>
      </c>
    </row>
    <row r="20" spans="1:20" s="78" customFormat="1" ht="51" customHeight="1" x14ac:dyDescent="0.2">
      <c r="A20" s="142" t="s">
        <v>192</v>
      </c>
      <c r="B20" s="143" t="s">
        <v>103</v>
      </c>
      <c r="C20" s="143" t="s">
        <v>103</v>
      </c>
      <c r="D20" s="144" t="s">
        <v>103</v>
      </c>
      <c r="E20" s="81" t="s">
        <v>119</v>
      </c>
      <c r="F20" s="103">
        <v>2.5</v>
      </c>
      <c r="G20" s="103">
        <v>2.5</v>
      </c>
      <c r="H20" s="103">
        <v>2.5</v>
      </c>
      <c r="I20" s="103">
        <v>2.5</v>
      </c>
      <c r="J20" s="103">
        <v>2.5</v>
      </c>
    </row>
    <row r="21" spans="1:20" s="78" customFormat="1" ht="30" customHeight="1" x14ac:dyDescent="0.2">
      <c r="A21" s="142" t="s">
        <v>122</v>
      </c>
      <c r="B21" s="143" t="s">
        <v>104</v>
      </c>
      <c r="C21" s="143" t="s">
        <v>104</v>
      </c>
      <c r="D21" s="144" t="s">
        <v>104</v>
      </c>
      <c r="E21" s="81" t="s">
        <v>119</v>
      </c>
      <c r="F21" s="104">
        <v>30</v>
      </c>
      <c r="G21" s="104">
        <v>35</v>
      </c>
      <c r="H21" s="104">
        <v>40</v>
      </c>
      <c r="I21" s="104">
        <v>40</v>
      </c>
      <c r="J21" s="104">
        <v>40</v>
      </c>
    </row>
    <row r="22" spans="1:20" ht="38.25" customHeight="1" x14ac:dyDescent="0.2">
      <c r="A22" s="142" t="s">
        <v>123</v>
      </c>
      <c r="B22" s="143" t="s">
        <v>105</v>
      </c>
      <c r="C22" s="143" t="s">
        <v>105</v>
      </c>
      <c r="D22" s="144" t="s">
        <v>105</v>
      </c>
      <c r="E22" s="81" t="s">
        <v>119</v>
      </c>
      <c r="F22" s="103">
        <v>104.6</v>
      </c>
      <c r="G22" s="103">
        <v>104.6</v>
      </c>
      <c r="H22" s="103">
        <v>104.6</v>
      </c>
      <c r="I22" s="103">
        <v>104.6</v>
      </c>
      <c r="J22" s="103">
        <v>104.6</v>
      </c>
    </row>
    <row r="23" spans="1:20" ht="50.25" customHeight="1" x14ac:dyDescent="0.2">
      <c r="A23" s="142" t="s">
        <v>124</v>
      </c>
      <c r="B23" s="143" t="s">
        <v>106</v>
      </c>
      <c r="C23" s="143" t="s">
        <v>106</v>
      </c>
      <c r="D23" s="144" t="s">
        <v>106</v>
      </c>
      <c r="E23" s="81" t="s">
        <v>119</v>
      </c>
      <c r="F23" s="103">
        <v>104.6</v>
      </c>
      <c r="G23" s="103">
        <v>104.6</v>
      </c>
      <c r="H23" s="103">
        <v>104.6</v>
      </c>
      <c r="I23" s="103">
        <v>104.6</v>
      </c>
      <c r="J23" s="103">
        <v>104.6</v>
      </c>
    </row>
    <row r="24" spans="1:20" ht="36" customHeight="1" x14ac:dyDescent="0.2">
      <c r="A24" s="142" t="s">
        <v>125</v>
      </c>
      <c r="B24" s="143" t="s">
        <v>107</v>
      </c>
      <c r="C24" s="143" t="s">
        <v>107</v>
      </c>
      <c r="D24" s="144" t="s">
        <v>107</v>
      </c>
      <c r="E24" s="81" t="s">
        <v>119</v>
      </c>
      <c r="F24" s="103">
        <v>82.2</v>
      </c>
      <c r="G24" s="103">
        <v>83</v>
      </c>
      <c r="H24" s="103">
        <v>83.1</v>
      </c>
      <c r="I24" s="103">
        <v>83.2</v>
      </c>
      <c r="J24" s="103">
        <v>83.3</v>
      </c>
    </row>
    <row r="25" spans="1:20" ht="33.75" customHeight="1" x14ac:dyDescent="0.2">
      <c r="A25" s="142" t="s">
        <v>126</v>
      </c>
      <c r="B25" s="143" t="s">
        <v>108</v>
      </c>
      <c r="C25" s="143" t="s">
        <v>108</v>
      </c>
      <c r="D25" s="144" t="s">
        <v>108</v>
      </c>
      <c r="E25" s="81" t="s">
        <v>119</v>
      </c>
      <c r="F25" s="103">
        <v>67.2</v>
      </c>
      <c r="G25" s="104">
        <v>68</v>
      </c>
      <c r="H25" s="103">
        <v>68.099999999999994</v>
      </c>
      <c r="I25" s="103">
        <v>68.2</v>
      </c>
      <c r="J25" s="103">
        <v>68.3</v>
      </c>
    </row>
    <row r="26" spans="1:20" ht="34.5" customHeight="1" x14ac:dyDescent="0.2">
      <c r="A26" s="142" t="s">
        <v>127</v>
      </c>
      <c r="B26" s="143" t="s">
        <v>109</v>
      </c>
      <c r="C26" s="143" t="s">
        <v>109</v>
      </c>
      <c r="D26" s="144" t="s">
        <v>109</v>
      </c>
      <c r="E26" s="81" t="s">
        <v>119</v>
      </c>
      <c r="F26" s="104">
        <v>15</v>
      </c>
      <c r="G26" s="104">
        <v>15</v>
      </c>
      <c r="H26" s="104">
        <v>15</v>
      </c>
      <c r="I26" s="104">
        <v>15</v>
      </c>
      <c r="J26" s="104">
        <v>15</v>
      </c>
    </row>
    <row r="27" spans="1:20" ht="25.5" customHeight="1" x14ac:dyDescent="0.2">
      <c r="A27" s="142" t="s">
        <v>128</v>
      </c>
      <c r="B27" s="143" t="s">
        <v>110</v>
      </c>
      <c r="C27" s="143" t="s">
        <v>110</v>
      </c>
      <c r="D27" s="144" t="s">
        <v>110</v>
      </c>
      <c r="E27" s="81" t="s">
        <v>119</v>
      </c>
      <c r="F27" s="104">
        <v>10</v>
      </c>
      <c r="G27" s="104">
        <v>10</v>
      </c>
      <c r="H27" s="104">
        <v>10</v>
      </c>
      <c r="I27" s="104">
        <v>10</v>
      </c>
      <c r="J27" s="104">
        <v>10</v>
      </c>
    </row>
    <row r="28" spans="1:20" ht="20.25" customHeight="1" x14ac:dyDescent="0.2">
      <c r="A28" s="142" t="s">
        <v>129</v>
      </c>
      <c r="B28" s="143" t="s">
        <v>111</v>
      </c>
      <c r="C28" s="143" t="s">
        <v>111</v>
      </c>
      <c r="D28" s="144" t="s">
        <v>111</v>
      </c>
      <c r="E28" s="81" t="s">
        <v>119</v>
      </c>
      <c r="F28" s="103">
        <v>25.9</v>
      </c>
      <c r="G28" s="104">
        <v>26</v>
      </c>
      <c r="H28" s="103">
        <v>26.1</v>
      </c>
      <c r="I28" s="103">
        <v>26.2</v>
      </c>
      <c r="J28" s="103">
        <v>26.3</v>
      </c>
    </row>
    <row r="29" spans="1:20" ht="20.25" customHeight="1" x14ac:dyDescent="0.2">
      <c r="A29" s="142" t="s">
        <v>130</v>
      </c>
      <c r="B29" s="143" t="s">
        <v>112</v>
      </c>
      <c r="C29" s="143" t="s">
        <v>112</v>
      </c>
      <c r="D29" s="144" t="s">
        <v>112</v>
      </c>
      <c r="E29" s="81" t="s">
        <v>119</v>
      </c>
      <c r="F29" s="82">
        <v>10.050000000000001</v>
      </c>
      <c r="G29" s="103">
        <v>10.1</v>
      </c>
      <c r="H29" s="82">
        <v>10.15</v>
      </c>
      <c r="I29" s="103">
        <v>10.199999999999999</v>
      </c>
      <c r="J29" s="82">
        <v>10.25</v>
      </c>
    </row>
    <row r="30" spans="1:20" ht="36" customHeight="1" x14ac:dyDescent="0.2">
      <c r="A30" s="142" t="s">
        <v>131</v>
      </c>
      <c r="B30" s="143" t="s">
        <v>113</v>
      </c>
      <c r="C30" s="143" t="s">
        <v>113</v>
      </c>
      <c r="D30" s="144" t="s">
        <v>113</v>
      </c>
      <c r="E30" s="81" t="s">
        <v>119</v>
      </c>
      <c r="F30" s="104">
        <v>57.5</v>
      </c>
      <c r="G30" s="103">
        <v>58.5</v>
      </c>
      <c r="H30" s="103">
        <v>59.5</v>
      </c>
      <c r="I30" s="103">
        <v>60.5</v>
      </c>
      <c r="J30" s="103">
        <v>61.5</v>
      </c>
    </row>
    <row r="31" spans="1:20" ht="46.5" customHeight="1" x14ac:dyDescent="0.2">
      <c r="A31" s="142" t="s">
        <v>132</v>
      </c>
      <c r="B31" s="143" t="s">
        <v>114</v>
      </c>
      <c r="C31" s="143" t="s">
        <v>114</v>
      </c>
      <c r="D31" s="144" t="s">
        <v>114</v>
      </c>
      <c r="E31" s="81" t="s">
        <v>119</v>
      </c>
      <c r="F31" s="103">
        <v>55.6</v>
      </c>
      <c r="G31" s="82">
        <v>55.65</v>
      </c>
      <c r="H31" s="103">
        <v>55.7</v>
      </c>
      <c r="I31" s="103">
        <v>55.8</v>
      </c>
      <c r="J31" s="103">
        <v>55.9</v>
      </c>
      <c r="K31" s="74"/>
      <c r="L31" s="74"/>
      <c r="M31" s="74"/>
      <c r="N31" s="74"/>
      <c r="O31" s="74"/>
      <c r="P31" s="74"/>
      <c r="Q31" s="74"/>
      <c r="R31" s="74"/>
      <c r="S31" s="74"/>
      <c r="T31" s="74"/>
    </row>
    <row r="32" spans="1:20" ht="51" customHeight="1" x14ac:dyDescent="0.2">
      <c r="A32" s="142" t="s">
        <v>227</v>
      </c>
      <c r="B32" s="143" t="s">
        <v>115</v>
      </c>
      <c r="C32" s="143" t="s">
        <v>115</v>
      </c>
      <c r="D32" s="144" t="s">
        <v>115</v>
      </c>
      <c r="E32" s="81" t="s">
        <v>119</v>
      </c>
      <c r="F32" s="104">
        <v>50</v>
      </c>
      <c r="G32" s="104">
        <v>50</v>
      </c>
      <c r="H32" s="104">
        <v>50</v>
      </c>
      <c r="I32" s="104">
        <v>50</v>
      </c>
      <c r="J32" s="104">
        <v>50</v>
      </c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20" ht="46.5" customHeight="1" x14ac:dyDescent="0.2">
      <c r="A33" s="142" t="s">
        <v>230</v>
      </c>
      <c r="B33" s="143" t="s">
        <v>116</v>
      </c>
      <c r="C33" s="143" t="s">
        <v>116</v>
      </c>
      <c r="D33" s="144" t="s">
        <v>116</v>
      </c>
      <c r="E33" s="81" t="s">
        <v>119</v>
      </c>
      <c r="F33" s="103">
        <v>104.6</v>
      </c>
      <c r="G33" s="103">
        <v>104.6</v>
      </c>
      <c r="H33" s="103">
        <v>104.6</v>
      </c>
      <c r="I33" s="103">
        <v>104.6</v>
      </c>
      <c r="J33" s="103">
        <v>104.6</v>
      </c>
      <c r="K33" s="74"/>
      <c r="L33" s="74"/>
      <c r="M33" s="74"/>
      <c r="N33" s="74"/>
      <c r="O33" s="74"/>
      <c r="P33" s="74"/>
      <c r="Q33" s="74"/>
      <c r="R33" s="74"/>
      <c r="S33" s="74"/>
      <c r="T33" s="74"/>
    </row>
    <row r="34" spans="1:20" ht="67.5" customHeight="1" x14ac:dyDescent="0.2">
      <c r="A34" s="142" t="s">
        <v>133</v>
      </c>
      <c r="B34" s="143" t="s">
        <v>117</v>
      </c>
      <c r="C34" s="143" t="s">
        <v>117</v>
      </c>
      <c r="D34" s="144" t="s">
        <v>117</v>
      </c>
      <c r="E34" s="81" t="s">
        <v>119</v>
      </c>
      <c r="F34" s="103">
        <v>1.8</v>
      </c>
      <c r="G34" s="103">
        <v>1.8</v>
      </c>
      <c r="H34" s="103">
        <v>1.8</v>
      </c>
      <c r="I34" s="103">
        <v>1.8</v>
      </c>
      <c r="J34" s="103">
        <v>1.8</v>
      </c>
      <c r="K34" s="74"/>
      <c r="L34" s="74"/>
      <c r="M34" s="74"/>
      <c r="N34" s="74"/>
      <c r="O34" s="74"/>
      <c r="P34" s="74"/>
      <c r="Q34" s="74"/>
      <c r="R34" s="74"/>
      <c r="S34" s="74"/>
      <c r="T34" s="74"/>
    </row>
    <row r="35" spans="1:20" ht="30.75" customHeight="1" x14ac:dyDescent="0.2">
      <c r="A35" s="142" t="s">
        <v>134</v>
      </c>
      <c r="B35" s="143" t="s">
        <v>118</v>
      </c>
      <c r="C35" s="143" t="s">
        <v>118</v>
      </c>
      <c r="D35" s="144" t="s">
        <v>118</v>
      </c>
      <c r="E35" s="81" t="s">
        <v>119</v>
      </c>
      <c r="F35" s="103">
        <v>1.2</v>
      </c>
      <c r="G35" s="103">
        <v>1.2</v>
      </c>
      <c r="H35" s="103">
        <v>1.2</v>
      </c>
      <c r="I35" s="103">
        <v>1.2</v>
      </c>
      <c r="J35" s="103">
        <v>1.2</v>
      </c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1:20" x14ac:dyDescent="0.2">
      <c r="K36" s="74"/>
      <c r="L36" s="74"/>
      <c r="M36" s="74"/>
      <c r="N36" s="74"/>
      <c r="O36" s="74"/>
      <c r="P36" s="74"/>
      <c r="Q36" s="74"/>
      <c r="R36" s="74"/>
      <c r="S36" s="74"/>
      <c r="T36" s="74"/>
    </row>
  </sheetData>
  <mergeCells count="35">
    <mergeCell ref="B7:J7"/>
    <mergeCell ref="B8:E8"/>
    <mergeCell ref="I1:J1"/>
    <mergeCell ref="A2:J2"/>
    <mergeCell ref="A3:J3"/>
    <mergeCell ref="A4:J4"/>
    <mergeCell ref="B6:J6"/>
    <mergeCell ref="E10:J10"/>
    <mergeCell ref="B12:B16"/>
    <mergeCell ref="C12:C16"/>
    <mergeCell ref="A8:A9"/>
    <mergeCell ref="B9:E9"/>
    <mergeCell ref="A17:D17"/>
    <mergeCell ref="A18:D18"/>
    <mergeCell ref="A19:D19"/>
    <mergeCell ref="A10:A16"/>
    <mergeCell ref="B10:B11"/>
    <mergeCell ref="C10:C11"/>
    <mergeCell ref="D10:D11"/>
    <mergeCell ref="A35:D35"/>
    <mergeCell ref="A20:D20"/>
    <mergeCell ref="A34:D34"/>
    <mergeCell ref="A21:D21"/>
    <mergeCell ref="A22:D22"/>
    <mergeCell ref="A23:D23"/>
    <mergeCell ref="A25:D25"/>
    <mergeCell ref="A27:D27"/>
    <mergeCell ref="A26:D26"/>
    <mergeCell ref="A29:D29"/>
    <mergeCell ref="A32:D32"/>
    <mergeCell ref="A33:D33"/>
    <mergeCell ref="A28:D28"/>
    <mergeCell ref="A30:D30"/>
    <mergeCell ref="A31:D31"/>
    <mergeCell ref="A24:D24"/>
  </mergeCells>
  <pageMargins left="0.7" right="0.53" top="0.98425196850393704" bottom="0.54" header="0.51181102362204722" footer="0.66"/>
  <pageSetup paperSize="9" scale="66" fitToHeight="0" orientation="landscape" r:id="rId1"/>
  <headerFooter alignWithMargins="0">
    <oddFooter>&amp;R&amp;P</oddFooter>
  </headerFooter>
  <rowBreaks count="2" manualBreakCount="2">
    <brk id="16" max="16383" man="1"/>
    <brk id="3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"/>
  <sheetViews>
    <sheetView view="pageBreakPreview" zoomScale="80" zoomScaleSheetLayoutView="80" workbookViewId="0"/>
  </sheetViews>
  <sheetFormatPr defaultRowHeight="14.25" x14ac:dyDescent="0.2"/>
  <cols>
    <col min="1" max="1" width="6.140625" bestFit="1" customWidth="1"/>
    <col min="2" max="2" width="17.5703125" customWidth="1"/>
    <col min="3" max="3" width="12.5703125" customWidth="1"/>
    <col min="4" max="5" width="14.7109375" customWidth="1"/>
    <col min="6" max="6" width="15.42578125" customWidth="1"/>
    <col min="7" max="7" width="26.5703125" customWidth="1"/>
    <col min="8" max="8" width="9" style="134" customWidth="1"/>
    <col min="9" max="9" width="15.28515625" customWidth="1"/>
    <col min="10" max="14" width="12.5703125" customWidth="1"/>
  </cols>
  <sheetData>
    <row r="1" spans="1:14" ht="78" customHeight="1" x14ac:dyDescent="0.2">
      <c r="A1" s="17"/>
      <c r="B1" s="17"/>
      <c r="C1" s="17"/>
      <c r="D1" s="17"/>
      <c r="E1" s="17"/>
      <c r="F1" s="17"/>
      <c r="G1" s="17"/>
      <c r="H1" s="131"/>
      <c r="I1" s="17"/>
      <c r="J1" s="17"/>
      <c r="K1" s="17"/>
      <c r="L1" s="174" t="s">
        <v>200</v>
      </c>
      <c r="M1" s="174"/>
      <c r="N1" s="174"/>
    </row>
    <row r="2" spans="1:14" ht="16.5" customHeight="1" x14ac:dyDescent="0.25">
      <c r="A2" s="17"/>
      <c r="B2" s="17"/>
      <c r="C2" s="17"/>
      <c r="D2" s="17"/>
      <c r="E2" s="17"/>
      <c r="F2" s="17"/>
      <c r="G2" s="17"/>
      <c r="H2" s="131"/>
      <c r="I2" s="17"/>
      <c r="J2" s="17"/>
      <c r="K2" s="17"/>
      <c r="L2" s="80"/>
      <c r="M2" s="80"/>
      <c r="N2" s="80"/>
    </row>
    <row r="3" spans="1:14" s="1" customFormat="1" ht="18.75" customHeight="1" x14ac:dyDescent="0.2">
      <c r="A3" s="176" t="s">
        <v>135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s="1" customFormat="1" ht="24" customHeight="1" x14ac:dyDescent="0.2">
      <c r="A4" s="176" t="s">
        <v>199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</row>
    <row r="5" spans="1:14" s="1" customFormat="1" ht="15.75" x14ac:dyDescent="0.2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 ht="15" x14ac:dyDescent="0.2">
      <c r="A6" s="18"/>
      <c r="B6" s="18"/>
      <c r="C6" s="18"/>
      <c r="D6" s="18"/>
      <c r="E6" s="18"/>
      <c r="F6" s="18"/>
      <c r="G6" s="18"/>
      <c r="H6" s="132"/>
      <c r="I6" s="18"/>
      <c r="J6" s="18"/>
      <c r="K6" s="18"/>
      <c r="L6" s="18"/>
      <c r="M6" s="18"/>
      <c r="N6" s="18"/>
    </row>
    <row r="7" spans="1:14" ht="60" customHeight="1" x14ac:dyDescent="0.2">
      <c r="A7" s="175" t="s">
        <v>5</v>
      </c>
      <c r="B7" s="175" t="s">
        <v>7</v>
      </c>
      <c r="C7" s="179" t="s">
        <v>34</v>
      </c>
      <c r="D7" s="180"/>
      <c r="E7" s="180"/>
      <c r="F7" s="181"/>
      <c r="G7" s="175" t="s">
        <v>31</v>
      </c>
      <c r="H7" s="178" t="s">
        <v>8</v>
      </c>
      <c r="I7" s="175" t="s">
        <v>32</v>
      </c>
      <c r="J7" s="175" t="s">
        <v>6</v>
      </c>
      <c r="K7" s="175"/>
      <c r="L7" s="175"/>
      <c r="M7" s="175"/>
      <c r="N7" s="175"/>
    </row>
    <row r="8" spans="1:14" ht="60" x14ac:dyDescent="0.2">
      <c r="A8" s="175"/>
      <c r="B8" s="175"/>
      <c r="C8" s="4" t="s">
        <v>36</v>
      </c>
      <c r="D8" s="4" t="s">
        <v>9</v>
      </c>
      <c r="E8" s="4" t="s">
        <v>80</v>
      </c>
      <c r="F8" s="4" t="s">
        <v>24</v>
      </c>
      <c r="G8" s="175"/>
      <c r="H8" s="178"/>
      <c r="I8" s="175"/>
      <c r="J8" s="72">
        <v>2017</v>
      </c>
      <c r="K8" s="72">
        <v>2018</v>
      </c>
      <c r="L8" s="72">
        <v>2019</v>
      </c>
      <c r="M8" s="72">
        <v>2020</v>
      </c>
      <c r="N8" s="72">
        <v>2021</v>
      </c>
    </row>
    <row r="9" spans="1:14" ht="15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5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</row>
    <row r="10" spans="1:14" ht="15" x14ac:dyDescent="0.2">
      <c r="A10" s="167" t="s">
        <v>33</v>
      </c>
      <c r="B10" s="168"/>
      <c r="C10" s="168"/>
      <c r="D10" s="168"/>
      <c r="E10" s="168"/>
      <c r="F10" s="168"/>
      <c r="G10" s="169"/>
      <c r="H10" s="169"/>
      <c r="I10" s="169"/>
      <c r="J10" s="169"/>
      <c r="K10" s="169"/>
      <c r="L10" s="169"/>
      <c r="M10" s="169"/>
      <c r="N10" s="170"/>
    </row>
    <row r="11" spans="1:14" ht="159" customHeight="1" x14ac:dyDescent="0.2">
      <c r="A11" s="23" t="s">
        <v>42</v>
      </c>
      <c r="B11" s="89" t="s">
        <v>90</v>
      </c>
      <c r="C11" s="83">
        <f>'Приложение 5 '!F18</f>
        <v>1759956.44</v>
      </c>
      <c r="D11" s="90">
        <f>'Приложение 5 '!F15</f>
        <v>11893</v>
      </c>
      <c r="E11" s="83">
        <f>'Приложение 5 '!F16</f>
        <v>0</v>
      </c>
      <c r="F11" s="91">
        <f>'Приложение 5 '!F17</f>
        <v>332440.5</v>
      </c>
      <c r="G11" s="86" t="s">
        <v>136</v>
      </c>
      <c r="H11" s="133" t="s">
        <v>119</v>
      </c>
      <c r="I11" s="85">
        <v>103.16</v>
      </c>
      <c r="J11" s="105">
        <v>104.6</v>
      </c>
      <c r="K11" s="105">
        <v>104.6</v>
      </c>
      <c r="L11" s="105">
        <v>104.6</v>
      </c>
      <c r="M11" s="105">
        <v>104.6</v>
      </c>
      <c r="N11" s="105">
        <v>104.6</v>
      </c>
    </row>
    <row r="12" spans="1:14" ht="203.25" customHeight="1" x14ac:dyDescent="0.2">
      <c r="A12" s="24"/>
      <c r="B12" s="87"/>
      <c r="C12" s="84"/>
      <c r="D12" s="88"/>
      <c r="E12" s="84"/>
      <c r="F12" s="92"/>
      <c r="G12" s="86" t="s">
        <v>137</v>
      </c>
      <c r="H12" s="133" t="s">
        <v>119</v>
      </c>
      <c r="I12" s="105">
        <v>45.1</v>
      </c>
      <c r="J12" s="105">
        <v>45.1</v>
      </c>
      <c r="K12" s="105">
        <v>45.1</v>
      </c>
      <c r="L12" s="105">
        <v>45.1</v>
      </c>
      <c r="M12" s="105">
        <v>45.1</v>
      </c>
      <c r="N12" s="105">
        <v>45.1</v>
      </c>
    </row>
    <row r="13" spans="1:14" ht="179.25" customHeight="1" x14ac:dyDescent="0.2">
      <c r="A13" s="24"/>
      <c r="B13" s="87"/>
      <c r="C13" s="84"/>
      <c r="D13" s="88"/>
      <c r="E13" s="84"/>
      <c r="F13" s="92"/>
      <c r="G13" s="86" t="s">
        <v>193</v>
      </c>
      <c r="H13" s="133" t="s">
        <v>119</v>
      </c>
      <c r="I13" s="105">
        <v>2.5</v>
      </c>
      <c r="J13" s="105">
        <v>2.5</v>
      </c>
      <c r="K13" s="105">
        <v>2.5</v>
      </c>
      <c r="L13" s="105">
        <v>2.5</v>
      </c>
      <c r="M13" s="105">
        <v>2.5</v>
      </c>
      <c r="N13" s="105">
        <v>2.5</v>
      </c>
    </row>
    <row r="14" spans="1:14" ht="133.5" customHeight="1" x14ac:dyDescent="0.2">
      <c r="A14" s="24"/>
      <c r="B14" s="87"/>
      <c r="C14" s="84"/>
      <c r="D14" s="88"/>
      <c r="E14" s="84"/>
      <c r="F14" s="92"/>
      <c r="G14" s="86" t="s">
        <v>138</v>
      </c>
      <c r="H14" s="133" t="s">
        <v>119</v>
      </c>
      <c r="I14" s="106">
        <v>30</v>
      </c>
      <c r="J14" s="106">
        <v>30</v>
      </c>
      <c r="K14" s="106">
        <v>35</v>
      </c>
      <c r="L14" s="106">
        <v>40</v>
      </c>
      <c r="M14" s="106">
        <v>40</v>
      </c>
      <c r="N14" s="106">
        <v>40</v>
      </c>
    </row>
    <row r="15" spans="1:14" ht="162.75" customHeight="1" x14ac:dyDescent="0.2">
      <c r="A15" s="24"/>
      <c r="B15" s="87"/>
      <c r="C15" s="84"/>
      <c r="D15" s="88"/>
      <c r="E15" s="84"/>
      <c r="F15" s="92"/>
      <c r="G15" s="86" t="s">
        <v>139</v>
      </c>
      <c r="H15" s="133" t="s">
        <v>119</v>
      </c>
      <c r="I15" s="105">
        <v>104.6</v>
      </c>
      <c r="J15" s="105">
        <v>104.6</v>
      </c>
      <c r="K15" s="105">
        <v>104.6</v>
      </c>
      <c r="L15" s="105">
        <v>104.6</v>
      </c>
      <c r="M15" s="105">
        <v>104.6</v>
      </c>
      <c r="N15" s="105">
        <v>104.6</v>
      </c>
    </row>
    <row r="16" spans="1:14" ht="175.5" customHeight="1" x14ac:dyDescent="0.2">
      <c r="A16" s="24"/>
      <c r="B16" s="87"/>
      <c r="C16" s="84"/>
      <c r="D16" s="88"/>
      <c r="E16" s="84"/>
      <c r="F16" s="92"/>
      <c r="G16" s="86" t="s">
        <v>140</v>
      </c>
      <c r="H16" s="133" t="s">
        <v>119</v>
      </c>
      <c r="I16" s="85">
        <v>103.16</v>
      </c>
      <c r="J16" s="85">
        <v>104.6</v>
      </c>
      <c r="K16" s="85">
        <v>104.6</v>
      </c>
      <c r="L16" s="85">
        <v>104.6</v>
      </c>
      <c r="M16" s="85">
        <v>104.6</v>
      </c>
      <c r="N16" s="85">
        <v>104.6</v>
      </c>
    </row>
    <row r="17" spans="1:14" ht="126" customHeight="1" x14ac:dyDescent="0.2">
      <c r="A17" s="24"/>
      <c r="B17" s="87"/>
      <c r="C17" s="84"/>
      <c r="D17" s="88"/>
      <c r="E17" s="84"/>
      <c r="F17" s="92"/>
      <c r="G17" s="86" t="s">
        <v>141</v>
      </c>
      <c r="H17" s="133" t="s">
        <v>119</v>
      </c>
      <c r="I17" s="85">
        <v>82.2</v>
      </c>
      <c r="J17" s="85">
        <v>82.2</v>
      </c>
      <c r="K17" s="85">
        <v>83</v>
      </c>
      <c r="L17" s="85">
        <v>83.1</v>
      </c>
      <c r="M17" s="85">
        <v>83.2</v>
      </c>
      <c r="N17" s="85">
        <v>83.3</v>
      </c>
    </row>
    <row r="18" spans="1:14" ht="113.25" customHeight="1" x14ac:dyDescent="0.2">
      <c r="A18" s="24"/>
      <c r="B18" s="87"/>
      <c r="C18" s="84"/>
      <c r="D18" s="88"/>
      <c r="E18" s="84"/>
      <c r="F18" s="92"/>
      <c r="G18" s="86" t="s">
        <v>142</v>
      </c>
      <c r="H18" s="133" t="s">
        <v>119</v>
      </c>
      <c r="I18" s="105">
        <v>67.2</v>
      </c>
      <c r="J18" s="105">
        <v>67.2</v>
      </c>
      <c r="K18" s="106">
        <v>68</v>
      </c>
      <c r="L18" s="105">
        <v>68.099999999999994</v>
      </c>
      <c r="M18" s="105">
        <v>68.2</v>
      </c>
      <c r="N18" s="105">
        <v>68.3</v>
      </c>
    </row>
    <row r="19" spans="1:14" ht="112.5" customHeight="1" x14ac:dyDescent="0.2">
      <c r="A19" s="24"/>
      <c r="B19" s="87"/>
      <c r="C19" s="84"/>
      <c r="D19" s="88"/>
      <c r="E19" s="84"/>
      <c r="F19" s="92"/>
      <c r="G19" s="86" t="s">
        <v>143</v>
      </c>
      <c r="H19" s="133" t="s">
        <v>119</v>
      </c>
      <c r="I19" s="106">
        <v>15</v>
      </c>
      <c r="J19" s="106">
        <v>15</v>
      </c>
      <c r="K19" s="106">
        <v>15</v>
      </c>
      <c r="L19" s="106">
        <v>15</v>
      </c>
      <c r="M19" s="106">
        <v>15</v>
      </c>
      <c r="N19" s="106">
        <v>15</v>
      </c>
    </row>
    <row r="20" spans="1:14" ht="91.5" customHeight="1" x14ac:dyDescent="0.2">
      <c r="A20" s="24"/>
      <c r="B20" s="87"/>
      <c r="C20" s="84"/>
      <c r="D20" s="88"/>
      <c r="E20" s="84"/>
      <c r="F20" s="92"/>
      <c r="G20" s="86" t="s">
        <v>144</v>
      </c>
      <c r="H20" s="133" t="s">
        <v>119</v>
      </c>
      <c r="I20" s="106">
        <v>10</v>
      </c>
      <c r="J20" s="106">
        <v>10</v>
      </c>
      <c r="K20" s="106">
        <v>10</v>
      </c>
      <c r="L20" s="106">
        <v>10</v>
      </c>
      <c r="M20" s="106">
        <v>10</v>
      </c>
      <c r="N20" s="106">
        <v>10</v>
      </c>
    </row>
    <row r="21" spans="1:14" ht="83.25" customHeight="1" x14ac:dyDescent="0.2">
      <c r="A21" s="24"/>
      <c r="B21" s="87"/>
      <c r="C21" s="84"/>
      <c r="D21" s="88"/>
      <c r="E21" s="84"/>
      <c r="F21" s="92"/>
      <c r="G21" s="86" t="s">
        <v>145</v>
      </c>
      <c r="H21" s="133" t="s">
        <v>119</v>
      </c>
      <c r="I21" s="105">
        <v>25.8</v>
      </c>
      <c r="J21" s="105">
        <v>25.9</v>
      </c>
      <c r="K21" s="106">
        <v>26</v>
      </c>
      <c r="L21" s="105">
        <v>26.1</v>
      </c>
      <c r="M21" s="105">
        <v>26.2</v>
      </c>
      <c r="N21" s="105">
        <v>26.3</v>
      </c>
    </row>
    <row r="22" spans="1:14" ht="78" customHeight="1" x14ac:dyDescent="0.2">
      <c r="A22" s="24"/>
      <c r="B22" s="87"/>
      <c r="C22" s="84"/>
      <c r="D22" s="88"/>
      <c r="E22" s="84"/>
      <c r="F22" s="92"/>
      <c r="G22" s="86" t="s">
        <v>146</v>
      </c>
      <c r="H22" s="133" t="s">
        <v>119</v>
      </c>
      <c r="I22" s="106">
        <v>10</v>
      </c>
      <c r="J22" s="85">
        <v>10.050000000000001</v>
      </c>
      <c r="K22" s="105">
        <v>10.1</v>
      </c>
      <c r="L22" s="85">
        <v>10.15</v>
      </c>
      <c r="M22" s="105">
        <v>10.199999999999999</v>
      </c>
      <c r="N22" s="85">
        <v>10.25</v>
      </c>
    </row>
    <row r="23" spans="1:14" ht="113.25" customHeight="1" x14ac:dyDescent="0.2">
      <c r="A23" s="24"/>
      <c r="B23" s="87"/>
      <c r="C23" s="84"/>
      <c r="D23" s="88"/>
      <c r="E23" s="84"/>
      <c r="F23" s="92"/>
      <c r="G23" s="86" t="s">
        <v>147</v>
      </c>
      <c r="H23" s="133" t="s">
        <v>119</v>
      </c>
      <c r="I23" s="105">
        <v>57.5</v>
      </c>
      <c r="J23" s="106">
        <v>57</v>
      </c>
      <c r="K23" s="105">
        <v>58.5</v>
      </c>
      <c r="L23" s="105">
        <v>59.5</v>
      </c>
      <c r="M23" s="105">
        <v>60.5</v>
      </c>
      <c r="N23" s="105">
        <v>61.5</v>
      </c>
    </row>
    <row r="24" spans="1:14" ht="180" customHeight="1" x14ac:dyDescent="0.2">
      <c r="A24" s="24"/>
      <c r="B24" s="87"/>
      <c r="C24" s="171"/>
      <c r="D24" s="172"/>
      <c r="E24" s="171"/>
      <c r="F24" s="173"/>
      <c r="G24" s="86" t="s">
        <v>148</v>
      </c>
      <c r="H24" s="133" t="s">
        <v>119</v>
      </c>
      <c r="I24" s="105">
        <v>61.4</v>
      </c>
      <c r="J24" s="105">
        <v>55.6</v>
      </c>
      <c r="K24" s="85">
        <v>55.65</v>
      </c>
      <c r="L24" s="105">
        <v>55.7</v>
      </c>
      <c r="M24" s="105">
        <v>55.8</v>
      </c>
      <c r="N24" s="105">
        <v>55.9</v>
      </c>
    </row>
    <row r="25" spans="1:14" ht="184.5" customHeight="1" x14ac:dyDescent="0.2">
      <c r="A25" s="24"/>
      <c r="B25" s="87"/>
      <c r="C25" s="171"/>
      <c r="D25" s="172"/>
      <c r="E25" s="171"/>
      <c r="F25" s="173"/>
      <c r="G25" s="86" t="s">
        <v>228</v>
      </c>
      <c r="H25" s="133" t="s">
        <v>119</v>
      </c>
      <c r="I25" s="106">
        <v>50</v>
      </c>
      <c r="J25" s="106">
        <v>50</v>
      </c>
      <c r="K25" s="106">
        <v>50</v>
      </c>
      <c r="L25" s="106">
        <v>50</v>
      </c>
      <c r="M25" s="106">
        <v>50</v>
      </c>
      <c r="N25" s="106">
        <v>50</v>
      </c>
    </row>
    <row r="26" spans="1:14" ht="216.75" customHeight="1" x14ac:dyDescent="0.2">
      <c r="A26" s="24"/>
      <c r="B26" s="87"/>
      <c r="C26" s="171"/>
      <c r="D26" s="172"/>
      <c r="E26" s="171"/>
      <c r="F26" s="173"/>
      <c r="G26" s="86" t="s">
        <v>149</v>
      </c>
      <c r="H26" s="133" t="s">
        <v>119</v>
      </c>
      <c r="I26" s="85">
        <v>103.16</v>
      </c>
      <c r="J26" s="105">
        <v>104.6</v>
      </c>
      <c r="K26" s="105">
        <v>104.6</v>
      </c>
      <c r="L26" s="105">
        <v>104.6</v>
      </c>
      <c r="M26" s="105">
        <v>104.6</v>
      </c>
      <c r="N26" s="105">
        <v>104.6</v>
      </c>
    </row>
    <row r="27" spans="1:14" ht="263.25" customHeight="1" x14ac:dyDescent="0.2">
      <c r="A27" s="24"/>
      <c r="B27" s="87"/>
      <c r="C27" s="171"/>
      <c r="D27" s="172"/>
      <c r="E27" s="171"/>
      <c r="F27" s="173"/>
      <c r="G27" s="86" t="s">
        <v>150</v>
      </c>
      <c r="H27" s="133" t="s">
        <v>119</v>
      </c>
      <c r="I27" s="105">
        <v>1.1000000000000001</v>
      </c>
      <c r="J27" s="105">
        <v>1.8</v>
      </c>
      <c r="K27" s="105">
        <v>1.8</v>
      </c>
      <c r="L27" s="105">
        <v>1.8</v>
      </c>
      <c r="M27" s="105">
        <v>1.8</v>
      </c>
      <c r="N27" s="105">
        <v>1.8</v>
      </c>
    </row>
    <row r="28" spans="1:14" ht="139.5" customHeight="1" x14ac:dyDescent="0.2">
      <c r="A28" s="95"/>
      <c r="B28" s="93"/>
      <c r="C28" s="95"/>
      <c r="D28" s="93"/>
      <c r="E28" s="95"/>
      <c r="F28" s="94"/>
      <c r="G28" s="86" t="s">
        <v>151</v>
      </c>
      <c r="H28" s="133" t="s">
        <v>119</v>
      </c>
      <c r="I28" s="105">
        <v>1.2</v>
      </c>
      <c r="J28" s="105">
        <v>1.2</v>
      </c>
      <c r="K28" s="105">
        <v>1.2</v>
      </c>
      <c r="L28" s="105">
        <v>1.2</v>
      </c>
      <c r="M28" s="105">
        <v>1.2</v>
      </c>
      <c r="N28" s="105">
        <v>1.2</v>
      </c>
    </row>
  </sheetData>
  <mergeCells count="16">
    <mergeCell ref="L1:N1"/>
    <mergeCell ref="J7:N7"/>
    <mergeCell ref="A4:N4"/>
    <mergeCell ref="A3:N3"/>
    <mergeCell ref="A5:N5"/>
    <mergeCell ref="H7:H8"/>
    <mergeCell ref="C7:F7"/>
    <mergeCell ref="I7:I8"/>
    <mergeCell ref="A7:A8"/>
    <mergeCell ref="G7:G8"/>
    <mergeCell ref="B7:B8"/>
    <mergeCell ref="A10:N10"/>
    <mergeCell ref="C24:C27"/>
    <mergeCell ref="D24:D27"/>
    <mergeCell ref="E24:E27"/>
    <mergeCell ref="F24:F27"/>
  </mergeCells>
  <phoneticPr fontId="2" type="noConversion"/>
  <pageMargins left="0.35" right="0.15748031496062992" top="0.59055118110236227" bottom="0.55118110236220474" header="0.51181102362204722" footer="0.51181102362204722"/>
  <pageSetup paperSize="9" scale="67" fitToHeight="8" orientation="landscape" r:id="rId1"/>
  <headerFooter alignWithMargins="0"/>
  <rowBreaks count="1" manualBreakCount="1">
    <brk id="12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view="pageBreakPreview" topLeftCell="A59" zoomScale="90" zoomScaleNormal="80" zoomScaleSheetLayoutView="90" workbookViewId="0">
      <selection activeCell="F87" sqref="F87"/>
    </sheetView>
  </sheetViews>
  <sheetFormatPr defaultRowHeight="12.75" x14ac:dyDescent="0.2"/>
  <cols>
    <col min="1" max="1" width="9.140625" customWidth="1"/>
    <col min="2" max="2" width="54.42578125" style="6" customWidth="1"/>
    <col min="3" max="3" width="20.28515625" customWidth="1"/>
    <col min="4" max="4" width="44.28515625" customWidth="1"/>
    <col min="5" max="5" width="20.28515625" customWidth="1"/>
    <col min="6" max="6" width="17.42578125" style="9" bestFit="1" customWidth="1"/>
    <col min="7" max="7" width="20.28515625" customWidth="1"/>
    <col min="8" max="8" width="15.5703125" customWidth="1"/>
    <col min="9" max="9" width="29.5703125" customWidth="1"/>
  </cols>
  <sheetData>
    <row r="1" spans="1:12" ht="83.25" customHeight="1" x14ac:dyDescent="0.25">
      <c r="B1"/>
      <c r="H1" s="3"/>
      <c r="I1" s="2" t="s">
        <v>224</v>
      </c>
    </row>
    <row r="2" spans="1:12" s="1" customFormat="1" ht="78" customHeight="1" x14ac:dyDescent="0.2">
      <c r="A2" s="163" t="s">
        <v>216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s="1" customFormat="1" ht="18.75" x14ac:dyDescent="0.2">
      <c r="A3" s="11"/>
      <c r="B3" s="11"/>
      <c r="C3" s="11"/>
      <c r="D3" s="11"/>
      <c r="E3" s="11"/>
      <c r="F3" s="19"/>
      <c r="G3" s="11"/>
      <c r="H3" s="11"/>
      <c r="I3" s="11"/>
    </row>
    <row r="4" spans="1:12" ht="78" customHeight="1" x14ac:dyDescent="0.2">
      <c r="A4" s="8"/>
      <c r="B4" s="5" t="s">
        <v>10</v>
      </c>
      <c r="C4" s="5" t="s">
        <v>11</v>
      </c>
      <c r="D4" s="12" t="s">
        <v>13</v>
      </c>
      <c r="E4" s="231" t="s">
        <v>66</v>
      </c>
      <c r="F4" s="232"/>
      <c r="G4" s="232"/>
      <c r="H4" s="233"/>
      <c r="I4" s="5" t="s">
        <v>12</v>
      </c>
    </row>
    <row r="5" spans="1:12" ht="15.75" customHeight="1" x14ac:dyDescent="0.2">
      <c r="A5" s="4">
        <v>1</v>
      </c>
      <c r="B5" s="7">
        <v>2</v>
      </c>
      <c r="C5" s="4">
        <v>3</v>
      </c>
      <c r="D5" s="4">
        <v>4</v>
      </c>
      <c r="E5" s="21">
        <v>5</v>
      </c>
      <c r="F5" s="179">
        <v>6</v>
      </c>
      <c r="G5" s="180"/>
      <c r="H5" s="181"/>
      <c r="I5" s="4">
        <v>7</v>
      </c>
    </row>
    <row r="6" spans="1:12" ht="18.75" x14ac:dyDescent="0.2">
      <c r="A6" s="13" t="s">
        <v>70</v>
      </c>
      <c r="B6" s="14"/>
      <c r="C6" s="14"/>
      <c r="D6" s="15"/>
      <c r="E6" s="15"/>
      <c r="F6" s="20"/>
      <c r="G6" s="15"/>
      <c r="H6" s="15"/>
      <c r="I6" s="16"/>
    </row>
    <row r="7" spans="1:12" ht="15.75" customHeight="1" x14ac:dyDescent="0.2">
      <c r="A7" s="192" t="s">
        <v>43</v>
      </c>
      <c r="B7" s="195" t="s">
        <v>212</v>
      </c>
      <c r="C7" s="182" t="s">
        <v>18</v>
      </c>
      <c r="D7" s="185"/>
      <c r="E7" s="22" t="s">
        <v>71</v>
      </c>
      <c r="F7" s="56">
        <v>292119.59999999998</v>
      </c>
      <c r="G7" s="57" t="s">
        <v>63</v>
      </c>
      <c r="H7" s="62">
        <f>H22</f>
        <v>55790</v>
      </c>
      <c r="I7" s="188" t="s">
        <v>69</v>
      </c>
    </row>
    <row r="8" spans="1:12" ht="15.75" customHeight="1" x14ac:dyDescent="0.2">
      <c r="A8" s="192"/>
      <c r="B8" s="195"/>
      <c r="C8" s="183"/>
      <c r="D8" s="186"/>
      <c r="E8" s="100"/>
      <c r="F8" s="58"/>
      <c r="G8" s="59" t="s">
        <v>64</v>
      </c>
      <c r="H8" s="63">
        <f t="shared" ref="H8:H11" si="0">H23</f>
        <v>61650</v>
      </c>
      <c r="I8" s="189"/>
    </row>
    <row r="9" spans="1:12" ht="15.75" customHeight="1" x14ac:dyDescent="0.2">
      <c r="A9" s="192"/>
      <c r="B9" s="195"/>
      <c r="C9" s="183"/>
      <c r="D9" s="186"/>
      <c r="E9" s="100"/>
      <c r="F9" s="58"/>
      <c r="G9" s="59" t="s">
        <v>65</v>
      </c>
      <c r="H9" s="63">
        <f t="shared" si="0"/>
        <v>68200</v>
      </c>
      <c r="I9" s="189"/>
    </row>
    <row r="10" spans="1:12" ht="15.75" customHeight="1" x14ac:dyDescent="0.2">
      <c r="A10" s="192"/>
      <c r="B10" s="195"/>
      <c r="C10" s="183"/>
      <c r="D10" s="186"/>
      <c r="E10" s="100"/>
      <c r="F10" s="58"/>
      <c r="G10" s="59" t="s">
        <v>94</v>
      </c>
      <c r="H10" s="63">
        <f t="shared" si="0"/>
        <v>71610</v>
      </c>
      <c r="I10" s="189"/>
    </row>
    <row r="11" spans="1:12" ht="15.75" customHeight="1" x14ac:dyDescent="0.2">
      <c r="A11" s="192"/>
      <c r="B11" s="195"/>
      <c r="C11" s="184"/>
      <c r="D11" s="187"/>
      <c r="E11" s="101"/>
      <c r="F11" s="60"/>
      <c r="G11" s="61" t="s">
        <v>95</v>
      </c>
      <c r="H11" s="55">
        <f t="shared" si="0"/>
        <v>75190.5</v>
      </c>
      <c r="I11" s="190"/>
    </row>
    <row r="12" spans="1:12" ht="15.75" customHeight="1" x14ac:dyDescent="0.2">
      <c r="A12" s="192"/>
      <c r="B12" s="195" t="s">
        <v>211</v>
      </c>
      <c r="C12" s="182" t="s">
        <v>19</v>
      </c>
      <c r="D12" s="185"/>
      <c r="E12" s="22" t="s">
        <v>71</v>
      </c>
      <c r="F12" s="56">
        <f>SUM(H12:H16)</f>
        <v>1595254.75</v>
      </c>
      <c r="G12" s="57" t="s">
        <v>63</v>
      </c>
      <c r="H12" s="62">
        <f>H17+H27</f>
        <v>313096</v>
      </c>
      <c r="I12" s="188" t="s">
        <v>69</v>
      </c>
    </row>
    <row r="13" spans="1:12" ht="15.75" customHeight="1" x14ac:dyDescent="0.2">
      <c r="A13" s="192"/>
      <c r="B13" s="195"/>
      <c r="C13" s="183"/>
      <c r="D13" s="186"/>
      <c r="E13" s="100"/>
      <c r="F13" s="64"/>
      <c r="G13" s="59" t="s">
        <v>64</v>
      </c>
      <c r="H13" s="63">
        <f>H18+H28</f>
        <v>321688.8</v>
      </c>
      <c r="I13" s="189"/>
    </row>
    <row r="14" spans="1:12" ht="15.75" customHeight="1" x14ac:dyDescent="0.2">
      <c r="A14" s="192"/>
      <c r="B14" s="195"/>
      <c r="C14" s="183"/>
      <c r="D14" s="186"/>
      <c r="E14" s="100"/>
      <c r="F14" s="64"/>
      <c r="G14" s="59" t="s">
        <v>65</v>
      </c>
      <c r="H14" s="63">
        <f>H19+H29</f>
        <v>320156.65000000002</v>
      </c>
      <c r="I14" s="189"/>
    </row>
    <row r="15" spans="1:12" ht="15.75" customHeight="1" x14ac:dyDescent="0.2">
      <c r="A15" s="192"/>
      <c r="B15" s="195"/>
      <c r="C15" s="183"/>
      <c r="D15" s="186"/>
      <c r="E15" s="100"/>
      <c r="F15" s="64"/>
      <c r="G15" s="59" t="s">
        <v>94</v>
      </c>
      <c r="H15" s="63">
        <f>H20+H30</f>
        <v>320156.65000000002</v>
      </c>
      <c r="I15" s="189"/>
    </row>
    <row r="16" spans="1:12" ht="15.75" customHeight="1" x14ac:dyDescent="0.2">
      <c r="A16" s="193"/>
      <c r="B16" s="196"/>
      <c r="C16" s="184"/>
      <c r="D16" s="187"/>
      <c r="E16" s="101"/>
      <c r="F16" s="65"/>
      <c r="G16" s="61" t="s">
        <v>95</v>
      </c>
      <c r="H16" s="55">
        <f>H21+H31</f>
        <v>320156.65000000002</v>
      </c>
      <c r="I16" s="190"/>
    </row>
    <row r="17" spans="1:9" ht="18" customHeight="1" x14ac:dyDescent="0.2">
      <c r="A17" s="206" t="s">
        <v>44</v>
      </c>
      <c r="B17" s="218" t="s">
        <v>97</v>
      </c>
      <c r="C17" s="197" t="s">
        <v>19</v>
      </c>
      <c r="D17" s="200" t="s">
        <v>83</v>
      </c>
      <c r="E17" s="51" t="s">
        <v>71</v>
      </c>
      <c r="F17" s="66">
        <f>SUM(H17:H21)</f>
        <v>444064.33999999997</v>
      </c>
      <c r="G17" s="57" t="s">
        <v>63</v>
      </c>
      <c r="H17" s="62">
        <v>85644</v>
      </c>
      <c r="I17" s="188" t="s">
        <v>69</v>
      </c>
    </row>
    <row r="18" spans="1:9" ht="18" customHeight="1" x14ac:dyDescent="0.2">
      <c r="A18" s="207"/>
      <c r="B18" s="219" t="s">
        <v>47</v>
      </c>
      <c r="C18" s="198"/>
      <c r="D18" s="201"/>
      <c r="E18" s="98"/>
      <c r="F18" s="67"/>
      <c r="G18" s="59" t="s">
        <v>64</v>
      </c>
      <c r="H18" s="63">
        <v>89926.399999999994</v>
      </c>
      <c r="I18" s="189"/>
    </row>
    <row r="19" spans="1:9" ht="18" customHeight="1" x14ac:dyDescent="0.2">
      <c r="A19" s="207"/>
      <c r="B19" s="219" t="s">
        <v>47</v>
      </c>
      <c r="C19" s="198"/>
      <c r="D19" s="201"/>
      <c r="E19" s="98"/>
      <c r="F19" s="67"/>
      <c r="G19" s="59" t="s">
        <v>65</v>
      </c>
      <c r="H19" s="63">
        <v>89497.98</v>
      </c>
      <c r="I19" s="189"/>
    </row>
    <row r="20" spans="1:9" ht="18" customHeight="1" x14ac:dyDescent="0.2">
      <c r="A20" s="207"/>
      <c r="B20" s="219" t="s">
        <v>47</v>
      </c>
      <c r="C20" s="198"/>
      <c r="D20" s="201"/>
      <c r="E20" s="98"/>
      <c r="F20" s="67"/>
      <c r="G20" s="59" t="s">
        <v>94</v>
      </c>
      <c r="H20" s="63">
        <v>89497.98</v>
      </c>
      <c r="I20" s="189"/>
    </row>
    <row r="21" spans="1:9" ht="18" customHeight="1" x14ac:dyDescent="0.2">
      <c r="A21" s="208"/>
      <c r="B21" s="220" t="s">
        <v>47</v>
      </c>
      <c r="C21" s="199"/>
      <c r="D21" s="202"/>
      <c r="E21" s="99"/>
      <c r="F21" s="68"/>
      <c r="G21" s="61" t="s">
        <v>95</v>
      </c>
      <c r="H21" s="55">
        <v>89497.98</v>
      </c>
      <c r="I21" s="190"/>
    </row>
    <row r="22" spans="1:9" ht="15.75" customHeight="1" x14ac:dyDescent="0.2">
      <c r="A22" s="221" t="s">
        <v>98</v>
      </c>
      <c r="B22" s="218" t="s">
        <v>76</v>
      </c>
      <c r="C22" s="197" t="s">
        <v>18</v>
      </c>
      <c r="D22" s="200" t="s">
        <v>85</v>
      </c>
      <c r="E22" s="51" t="s">
        <v>71</v>
      </c>
      <c r="F22" s="66">
        <f>SUM(H22:H26)</f>
        <v>332440.5</v>
      </c>
      <c r="G22" s="57" t="s">
        <v>63</v>
      </c>
      <c r="H22" s="62">
        <v>55790</v>
      </c>
      <c r="I22" s="188" t="s">
        <v>69</v>
      </c>
    </row>
    <row r="23" spans="1:9" ht="15.75" customHeight="1" x14ac:dyDescent="0.2">
      <c r="A23" s="207"/>
      <c r="B23" s="219"/>
      <c r="C23" s="198"/>
      <c r="D23" s="201"/>
      <c r="E23" s="98"/>
      <c r="F23" s="67"/>
      <c r="G23" s="59" t="s">
        <v>64</v>
      </c>
      <c r="H23" s="63">
        <v>61650</v>
      </c>
      <c r="I23" s="189"/>
    </row>
    <row r="24" spans="1:9" ht="15.75" customHeight="1" x14ac:dyDescent="0.2">
      <c r="A24" s="207"/>
      <c r="B24" s="219"/>
      <c r="C24" s="198"/>
      <c r="D24" s="201"/>
      <c r="E24" s="98"/>
      <c r="F24" s="69"/>
      <c r="G24" s="59" t="s">
        <v>65</v>
      </c>
      <c r="H24" s="63">
        <v>68200</v>
      </c>
      <c r="I24" s="189"/>
    </row>
    <row r="25" spans="1:9" ht="15.75" customHeight="1" x14ac:dyDescent="0.2">
      <c r="A25" s="207"/>
      <c r="B25" s="219"/>
      <c r="C25" s="198"/>
      <c r="D25" s="201"/>
      <c r="E25" s="98"/>
      <c r="F25" s="69"/>
      <c r="G25" s="59" t="s">
        <v>94</v>
      </c>
      <c r="H25" s="63">
        <f>H24*1.05</f>
        <v>71610</v>
      </c>
      <c r="I25" s="189"/>
    </row>
    <row r="26" spans="1:9" ht="15.75" customHeight="1" x14ac:dyDescent="0.2">
      <c r="A26" s="207"/>
      <c r="B26" s="219"/>
      <c r="C26" s="199"/>
      <c r="D26" s="202"/>
      <c r="E26" s="99"/>
      <c r="F26" s="70"/>
      <c r="G26" s="61" t="s">
        <v>95</v>
      </c>
      <c r="H26" s="55">
        <f>H25*1.05</f>
        <v>75190.5</v>
      </c>
      <c r="I26" s="190"/>
    </row>
    <row r="27" spans="1:9" ht="21.75" customHeight="1" x14ac:dyDescent="0.2">
      <c r="A27" s="207"/>
      <c r="B27" s="219"/>
      <c r="C27" s="197" t="s">
        <v>19</v>
      </c>
      <c r="D27" s="200" t="s">
        <v>84</v>
      </c>
      <c r="E27" s="51" t="s">
        <v>71</v>
      </c>
      <c r="F27" s="66">
        <f>SUM(H27:H31)</f>
        <v>1151190.4100000001</v>
      </c>
      <c r="G27" s="57" t="s">
        <v>63</v>
      </c>
      <c r="H27" s="62">
        <v>227452</v>
      </c>
      <c r="I27" s="188" t="s">
        <v>69</v>
      </c>
    </row>
    <row r="28" spans="1:9" ht="21.75" customHeight="1" x14ac:dyDescent="0.2">
      <c r="A28" s="207"/>
      <c r="B28" s="219"/>
      <c r="C28" s="198"/>
      <c r="D28" s="201"/>
      <c r="E28" s="98"/>
      <c r="F28" s="67"/>
      <c r="G28" s="59" t="s">
        <v>64</v>
      </c>
      <c r="H28" s="63">
        <v>231762.4</v>
      </c>
      <c r="I28" s="189"/>
    </row>
    <row r="29" spans="1:9" ht="21.75" customHeight="1" x14ac:dyDescent="0.2">
      <c r="A29" s="207"/>
      <c r="B29" s="219"/>
      <c r="C29" s="198"/>
      <c r="D29" s="201"/>
      <c r="E29" s="98"/>
      <c r="F29" s="67"/>
      <c r="G29" s="59" t="s">
        <v>65</v>
      </c>
      <c r="H29" s="63">
        <v>230658.67</v>
      </c>
      <c r="I29" s="189"/>
    </row>
    <row r="30" spans="1:9" ht="21.75" customHeight="1" x14ac:dyDescent="0.2">
      <c r="A30" s="207"/>
      <c r="B30" s="219"/>
      <c r="C30" s="198"/>
      <c r="D30" s="201"/>
      <c r="E30" s="98"/>
      <c r="F30" s="67"/>
      <c r="G30" s="59" t="s">
        <v>94</v>
      </c>
      <c r="H30" s="63">
        <v>230658.67</v>
      </c>
      <c r="I30" s="189"/>
    </row>
    <row r="31" spans="1:9" ht="21.75" customHeight="1" x14ac:dyDescent="0.2">
      <c r="A31" s="208"/>
      <c r="B31" s="220"/>
      <c r="C31" s="199"/>
      <c r="D31" s="202"/>
      <c r="E31" s="99"/>
      <c r="F31" s="68"/>
      <c r="G31" s="61" t="s">
        <v>95</v>
      </c>
      <c r="H31" s="55">
        <v>230658.67</v>
      </c>
      <c r="I31" s="190"/>
    </row>
    <row r="32" spans="1:9" ht="15.75" customHeight="1" x14ac:dyDescent="0.2">
      <c r="A32" s="215" t="s">
        <v>54</v>
      </c>
      <c r="B32" s="212" t="s">
        <v>213</v>
      </c>
      <c r="C32" s="182" t="s">
        <v>19</v>
      </c>
      <c r="D32" s="185" t="s">
        <v>67</v>
      </c>
      <c r="E32" s="22" t="s">
        <v>71</v>
      </c>
      <c r="F32" s="56">
        <f>SUM(H32:H36)</f>
        <v>8208.02</v>
      </c>
      <c r="G32" s="57" t="s">
        <v>63</v>
      </c>
      <c r="H32" s="62">
        <v>1583</v>
      </c>
      <c r="I32" s="188" t="s">
        <v>69</v>
      </c>
    </row>
    <row r="33" spans="1:9" ht="15.75" customHeight="1" x14ac:dyDescent="0.2">
      <c r="A33" s="216"/>
      <c r="B33" s="213"/>
      <c r="C33" s="183"/>
      <c r="D33" s="186"/>
      <c r="E33" s="100"/>
      <c r="F33" s="64"/>
      <c r="G33" s="59" t="s">
        <v>64</v>
      </c>
      <c r="H33" s="63">
        <v>1662.3150000000001</v>
      </c>
      <c r="I33" s="189"/>
    </row>
    <row r="34" spans="1:9" ht="15.75" customHeight="1" x14ac:dyDescent="0.2">
      <c r="A34" s="216"/>
      <c r="B34" s="213"/>
      <c r="C34" s="183"/>
      <c r="D34" s="186"/>
      <c r="E34" s="100"/>
      <c r="F34" s="64"/>
      <c r="G34" s="59" t="s">
        <v>65</v>
      </c>
      <c r="H34" s="63">
        <v>1654.2349999999999</v>
      </c>
      <c r="I34" s="189"/>
    </row>
    <row r="35" spans="1:9" ht="15.75" customHeight="1" x14ac:dyDescent="0.2">
      <c r="A35" s="216"/>
      <c r="B35" s="213"/>
      <c r="C35" s="183"/>
      <c r="D35" s="186"/>
      <c r="E35" s="100"/>
      <c r="F35" s="64"/>
      <c r="G35" s="59" t="s">
        <v>94</v>
      </c>
      <c r="H35" s="63">
        <v>1654.2349999999999</v>
      </c>
      <c r="I35" s="189"/>
    </row>
    <row r="36" spans="1:9" ht="15.75" customHeight="1" x14ac:dyDescent="0.2">
      <c r="A36" s="217"/>
      <c r="B36" s="214"/>
      <c r="C36" s="184"/>
      <c r="D36" s="187"/>
      <c r="E36" s="101"/>
      <c r="F36" s="65"/>
      <c r="G36" s="61" t="s">
        <v>95</v>
      </c>
      <c r="H36" s="55">
        <v>1654.2349999999999</v>
      </c>
      <c r="I36" s="190"/>
    </row>
    <row r="37" spans="1:9" ht="21.75" customHeight="1" x14ac:dyDescent="0.2">
      <c r="A37" s="215" t="s">
        <v>55</v>
      </c>
      <c r="B37" s="212" t="s">
        <v>100</v>
      </c>
      <c r="C37" s="182" t="s">
        <v>19</v>
      </c>
      <c r="D37" s="185" t="s">
        <v>162</v>
      </c>
      <c r="E37" s="22" t="s">
        <v>71</v>
      </c>
      <c r="F37" s="56">
        <f>SUM(H37:H41)</f>
        <v>8208.02</v>
      </c>
      <c r="G37" s="57" t="s">
        <v>63</v>
      </c>
      <c r="H37" s="62">
        <v>1583</v>
      </c>
      <c r="I37" s="188" t="s">
        <v>69</v>
      </c>
    </row>
    <row r="38" spans="1:9" ht="21.75" customHeight="1" x14ac:dyDescent="0.2">
      <c r="A38" s="216" t="s">
        <v>57</v>
      </c>
      <c r="B38" s="213" t="s">
        <v>53</v>
      </c>
      <c r="C38" s="183"/>
      <c r="D38" s="186"/>
      <c r="E38" s="100"/>
      <c r="F38" s="64"/>
      <c r="G38" s="59" t="s">
        <v>64</v>
      </c>
      <c r="H38" s="63">
        <v>1662.3150000000001</v>
      </c>
      <c r="I38" s="189"/>
    </row>
    <row r="39" spans="1:9" ht="21.75" customHeight="1" x14ac:dyDescent="0.2">
      <c r="A39" s="216" t="s">
        <v>57</v>
      </c>
      <c r="B39" s="213" t="s">
        <v>53</v>
      </c>
      <c r="C39" s="183"/>
      <c r="D39" s="186"/>
      <c r="E39" s="100"/>
      <c r="F39" s="64"/>
      <c r="G39" s="59" t="s">
        <v>65</v>
      </c>
      <c r="H39" s="63">
        <v>1654.2349999999999</v>
      </c>
      <c r="I39" s="189"/>
    </row>
    <row r="40" spans="1:9" ht="21.75" customHeight="1" x14ac:dyDescent="0.2">
      <c r="A40" s="216" t="s">
        <v>57</v>
      </c>
      <c r="B40" s="213" t="s">
        <v>53</v>
      </c>
      <c r="C40" s="183"/>
      <c r="D40" s="186"/>
      <c r="E40" s="100"/>
      <c r="F40" s="64"/>
      <c r="G40" s="59" t="s">
        <v>94</v>
      </c>
      <c r="H40" s="63">
        <v>1654.2349999999999</v>
      </c>
      <c r="I40" s="189"/>
    </row>
    <row r="41" spans="1:9" ht="21.75" customHeight="1" x14ac:dyDescent="0.2">
      <c r="A41" s="217" t="s">
        <v>57</v>
      </c>
      <c r="B41" s="214" t="s">
        <v>53</v>
      </c>
      <c r="C41" s="184"/>
      <c r="D41" s="187"/>
      <c r="E41" s="101"/>
      <c r="F41" s="65"/>
      <c r="G41" s="61" t="s">
        <v>95</v>
      </c>
      <c r="H41" s="55">
        <v>1654.2349999999999</v>
      </c>
      <c r="I41" s="190"/>
    </row>
    <row r="42" spans="1:9" ht="15.75" customHeight="1" x14ac:dyDescent="0.2">
      <c r="A42" s="215" t="s">
        <v>74</v>
      </c>
      <c r="B42" s="212" t="s">
        <v>214</v>
      </c>
      <c r="C42" s="182" t="s">
        <v>19</v>
      </c>
      <c r="D42" s="185"/>
      <c r="E42" s="22" t="s">
        <v>71</v>
      </c>
      <c r="F42" s="56">
        <f>F47</f>
        <v>2810.2699999999995</v>
      </c>
      <c r="G42" s="57" t="s">
        <v>63</v>
      </c>
      <c r="H42" s="62">
        <f>H47</f>
        <v>542</v>
      </c>
      <c r="I42" s="188" t="s">
        <v>69</v>
      </c>
    </row>
    <row r="43" spans="1:9" ht="15.75" customHeight="1" x14ac:dyDescent="0.2">
      <c r="A43" s="216"/>
      <c r="B43" s="213"/>
      <c r="C43" s="183"/>
      <c r="D43" s="186"/>
      <c r="E43" s="100"/>
      <c r="F43" s="58"/>
      <c r="G43" s="59" t="s">
        <v>64</v>
      </c>
      <c r="H43" s="63">
        <f t="shared" ref="H43:H46" si="1">H48</f>
        <v>569.1</v>
      </c>
      <c r="I43" s="189"/>
    </row>
    <row r="44" spans="1:9" ht="15.75" customHeight="1" x14ac:dyDescent="0.2">
      <c r="A44" s="216"/>
      <c r="B44" s="213"/>
      <c r="C44" s="183"/>
      <c r="D44" s="186"/>
      <c r="E44" s="100"/>
      <c r="F44" s="58"/>
      <c r="G44" s="59" t="s">
        <v>65</v>
      </c>
      <c r="H44" s="63">
        <f t="shared" si="1"/>
        <v>566.39</v>
      </c>
      <c r="I44" s="189"/>
    </row>
    <row r="45" spans="1:9" ht="15.75" customHeight="1" x14ac:dyDescent="0.2">
      <c r="A45" s="216"/>
      <c r="B45" s="213"/>
      <c r="C45" s="183"/>
      <c r="D45" s="186"/>
      <c r="E45" s="100"/>
      <c r="F45" s="58"/>
      <c r="G45" s="59" t="s">
        <v>94</v>
      </c>
      <c r="H45" s="63">
        <f t="shared" si="1"/>
        <v>566.39</v>
      </c>
      <c r="I45" s="189"/>
    </row>
    <row r="46" spans="1:9" ht="15.75" customHeight="1" x14ac:dyDescent="0.2">
      <c r="A46" s="217"/>
      <c r="B46" s="214"/>
      <c r="C46" s="184"/>
      <c r="D46" s="187"/>
      <c r="E46" s="101"/>
      <c r="F46" s="60"/>
      <c r="G46" s="61" t="s">
        <v>95</v>
      </c>
      <c r="H46" s="55">
        <f t="shared" si="1"/>
        <v>566.39</v>
      </c>
      <c r="I46" s="190"/>
    </row>
    <row r="47" spans="1:9" ht="23.25" customHeight="1" x14ac:dyDescent="0.2">
      <c r="A47" s="206" t="s">
        <v>75</v>
      </c>
      <c r="B47" s="209" t="s">
        <v>155</v>
      </c>
      <c r="C47" s="197" t="s">
        <v>19</v>
      </c>
      <c r="D47" s="200" t="s">
        <v>163</v>
      </c>
      <c r="E47" s="51" t="s">
        <v>71</v>
      </c>
      <c r="F47" s="56">
        <f>SUM(H47:H51)</f>
        <v>2810.2699999999995</v>
      </c>
      <c r="G47" s="57" t="s">
        <v>63</v>
      </c>
      <c r="H47" s="62">
        <v>542</v>
      </c>
      <c r="I47" s="188" t="s">
        <v>69</v>
      </c>
    </row>
    <row r="48" spans="1:9" ht="23.25" customHeight="1" x14ac:dyDescent="0.2">
      <c r="A48" s="207"/>
      <c r="B48" s="210"/>
      <c r="C48" s="198"/>
      <c r="D48" s="201"/>
      <c r="E48" s="98"/>
      <c r="F48" s="67"/>
      <c r="G48" s="59" t="s">
        <v>64</v>
      </c>
      <c r="H48" s="63">
        <v>569.1</v>
      </c>
      <c r="I48" s="189"/>
    </row>
    <row r="49" spans="1:9" ht="23.25" customHeight="1" x14ac:dyDescent="0.2">
      <c r="A49" s="207"/>
      <c r="B49" s="210"/>
      <c r="C49" s="198"/>
      <c r="D49" s="201"/>
      <c r="E49" s="98"/>
      <c r="F49" s="67"/>
      <c r="G49" s="59" t="s">
        <v>65</v>
      </c>
      <c r="H49" s="63">
        <v>566.39</v>
      </c>
      <c r="I49" s="189"/>
    </row>
    <row r="50" spans="1:9" ht="23.25" customHeight="1" x14ac:dyDescent="0.2">
      <c r="A50" s="207"/>
      <c r="B50" s="210"/>
      <c r="C50" s="198"/>
      <c r="D50" s="201"/>
      <c r="E50" s="98"/>
      <c r="F50" s="67"/>
      <c r="G50" s="59" t="s">
        <v>94</v>
      </c>
      <c r="H50" s="63">
        <v>566.39</v>
      </c>
      <c r="I50" s="189"/>
    </row>
    <row r="51" spans="1:9" ht="23.25" customHeight="1" x14ac:dyDescent="0.2">
      <c r="A51" s="208"/>
      <c r="B51" s="211"/>
      <c r="C51" s="199"/>
      <c r="D51" s="202"/>
      <c r="E51" s="99"/>
      <c r="F51" s="68"/>
      <c r="G51" s="61" t="s">
        <v>95</v>
      </c>
      <c r="H51" s="55">
        <v>566.39</v>
      </c>
      <c r="I51" s="190"/>
    </row>
    <row r="52" spans="1:9" ht="15.75" customHeight="1" x14ac:dyDescent="0.2">
      <c r="A52" s="215" t="s">
        <v>92</v>
      </c>
      <c r="B52" s="212" t="s">
        <v>215</v>
      </c>
      <c r="C52" s="182" t="s">
        <v>19</v>
      </c>
      <c r="D52" s="185"/>
      <c r="E52" s="22" t="s">
        <v>71</v>
      </c>
      <c r="F52" s="56">
        <f>SUM(H52:H56)</f>
        <v>5848.68</v>
      </c>
      <c r="G52" s="57" t="s">
        <v>63</v>
      </c>
      <c r="H52" s="62">
        <f>H57</f>
        <v>1128</v>
      </c>
      <c r="I52" s="188" t="s">
        <v>69</v>
      </c>
    </row>
    <row r="53" spans="1:9" ht="15.75" customHeight="1" x14ac:dyDescent="0.2">
      <c r="A53" s="216"/>
      <c r="B53" s="213"/>
      <c r="C53" s="183"/>
      <c r="D53" s="186"/>
      <c r="E53" s="100"/>
      <c r="F53" s="64"/>
      <c r="G53" s="59" t="s">
        <v>64</v>
      </c>
      <c r="H53" s="63">
        <f t="shared" ref="H53:H56" si="2">H58</f>
        <v>1184.4000000000001</v>
      </c>
      <c r="I53" s="189"/>
    </row>
    <row r="54" spans="1:9" ht="15.75" customHeight="1" x14ac:dyDescent="0.2">
      <c r="A54" s="216"/>
      <c r="B54" s="213"/>
      <c r="C54" s="183"/>
      <c r="D54" s="186"/>
      <c r="E54" s="100"/>
      <c r="F54" s="64"/>
      <c r="G54" s="59" t="s">
        <v>65</v>
      </c>
      <c r="H54" s="63">
        <f t="shared" si="2"/>
        <v>1178.76</v>
      </c>
      <c r="I54" s="189"/>
    </row>
    <row r="55" spans="1:9" ht="15.75" customHeight="1" x14ac:dyDescent="0.2">
      <c r="A55" s="216"/>
      <c r="B55" s="213"/>
      <c r="C55" s="183"/>
      <c r="D55" s="186"/>
      <c r="E55" s="100"/>
      <c r="F55" s="64"/>
      <c r="G55" s="59" t="s">
        <v>94</v>
      </c>
      <c r="H55" s="63">
        <f t="shared" si="2"/>
        <v>1178.76</v>
      </c>
      <c r="I55" s="189"/>
    </row>
    <row r="56" spans="1:9" ht="15.75" customHeight="1" x14ac:dyDescent="0.2">
      <c r="A56" s="217"/>
      <c r="B56" s="214"/>
      <c r="C56" s="184"/>
      <c r="D56" s="187"/>
      <c r="E56" s="101"/>
      <c r="F56" s="65"/>
      <c r="G56" s="61" t="s">
        <v>95</v>
      </c>
      <c r="H56" s="55">
        <f t="shared" si="2"/>
        <v>1178.76</v>
      </c>
      <c r="I56" s="190"/>
    </row>
    <row r="57" spans="1:9" ht="27" customHeight="1" x14ac:dyDescent="0.2">
      <c r="A57" s="206" t="s">
        <v>82</v>
      </c>
      <c r="B57" s="209" t="s">
        <v>99</v>
      </c>
      <c r="C57" s="197" t="s">
        <v>19</v>
      </c>
      <c r="D57" s="200" t="s">
        <v>86</v>
      </c>
      <c r="E57" s="51" t="s">
        <v>71</v>
      </c>
      <c r="F57" s="56">
        <f>SUM(H57:H61)</f>
        <v>5848.68</v>
      </c>
      <c r="G57" s="57" t="s">
        <v>63</v>
      </c>
      <c r="H57" s="62">
        <v>1128</v>
      </c>
      <c r="I57" s="188" t="s">
        <v>69</v>
      </c>
    </row>
    <row r="58" spans="1:9" ht="27" customHeight="1" x14ac:dyDescent="0.2">
      <c r="A58" s="207"/>
      <c r="B58" s="210"/>
      <c r="C58" s="198"/>
      <c r="D58" s="201"/>
      <c r="E58" s="98"/>
      <c r="F58" s="69"/>
      <c r="G58" s="59" t="s">
        <v>64</v>
      </c>
      <c r="H58" s="63">
        <v>1184.4000000000001</v>
      </c>
      <c r="I58" s="189"/>
    </row>
    <row r="59" spans="1:9" ht="27" customHeight="1" x14ac:dyDescent="0.2">
      <c r="A59" s="207"/>
      <c r="B59" s="210"/>
      <c r="C59" s="198"/>
      <c r="D59" s="201"/>
      <c r="E59" s="98"/>
      <c r="F59" s="69"/>
      <c r="G59" s="59" t="s">
        <v>65</v>
      </c>
      <c r="H59" s="63">
        <v>1178.76</v>
      </c>
      <c r="I59" s="189"/>
    </row>
    <row r="60" spans="1:9" ht="27" customHeight="1" x14ac:dyDescent="0.2">
      <c r="A60" s="207"/>
      <c r="B60" s="210"/>
      <c r="C60" s="198"/>
      <c r="D60" s="201"/>
      <c r="E60" s="98"/>
      <c r="F60" s="69"/>
      <c r="G60" s="59" t="s">
        <v>94</v>
      </c>
      <c r="H60" s="63">
        <v>1178.76</v>
      </c>
      <c r="I60" s="189"/>
    </row>
    <row r="61" spans="1:9" ht="27" customHeight="1" x14ac:dyDescent="0.2">
      <c r="A61" s="208"/>
      <c r="B61" s="211"/>
      <c r="C61" s="199"/>
      <c r="D61" s="202"/>
      <c r="E61" s="99"/>
      <c r="F61" s="70"/>
      <c r="G61" s="61" t="s">
        <v>95</v>
      </c>
      <c r="H61" s="55">
        <v>1178.76</v>
      </c>
      <c r="I61" s="190"/>
    </row>
    <row r="62" spans="1:9" ht="15.75" customHeight="1" x14ac:dyDescent="0.2">
      <c r="A62" s="191" t="s">
        <v>157</v>
      </c>
      <c r="B62" s="194" t="s">
        <v>194</v>
      </c>
      <c r="C62" s="182" t="s">
        <v>9</v>
      </c>
      <c r="D62" s="185" t="s">
        <v>69</v>
      </c>
      <c r="E62" s="22" t="s">
        <v>71</v>
      </c>
      <c r="F62" s="56">
        <f>SUM(H62:H66)</f>
        <v>11893</v>
      </c>
      <c r="G62" s="57" t="s">
        <v>63</v>
      </c>
      <c r="H62" s="62">
        <f>H77</f>
        <v>11893</v>
      </c>
      <c r="I62" s="188" t="s">
        <v>69</v>
      </c>
    </row>
    <row r="63" spans="1:9" ht="15.75" customHeight="1" x14ac:dyDescent="0.2">
      <c r="A63" s="192"/>
      <c r="B63" s="195"/>
      <c r="C63" s="183"/>
      <c r="D63" s="186"/>
      <c r="E63" s="100"/>
      <c r="F63" s="64"/>
      <c r="G63" s="59" t="s">
        <v>64</v>
      </c>
      <c r="H63" s="63">
        <f t="shared" ref="H63:H66" si="3">H78</f>
        <v>0</v>
      </c>
      <c r="I63" s="189"/>
    </row>
    <row r="64" spans="1:9" ht="15.75" customHeight="1" x14ac:dyDescent="0.2">
      <c r="A64" s="192"/>
      <c r="B64" s="195"/>
      <c r="C64" s="183"/>
      <c r="D64" s="186"/>
      <c r="E64" s="100"/>
      <c r="F64" s="64"/>
      <c r="G64" s="59" t="s">
        <v>65</v>
      </c>
      <c r="H64" s="63">
        <f t="shared" si="3"/>
        <v>0</v>
      </c>
      <c r="I64" s="189"/>
    </row>
    <row r="65" spans="1:9" ht="15.75" customHeight="1" x14ac:dyDescent="0.2">
      <c r="A65" s="192"/>
      <c r="B65" s="195"/>
      <c r="C65" s="183"/>
      <c r="D65" s="186"/>
      <c r="E65" s="100"/>
      <c r="F65" s="64"/>
      <c r="G65" s="59" t="s">
        <v>94</v>
      </c>
      <c r="H65" s="63">
        <f t="shared" si="3"/>
        <v>0</v>
      </c>
      <c r="I65" s="189"/>
    </row>
    <row r="66" spans="1:9" ht="15.75" customHeight="1" x14ac:dyDescent="0.2">
      <c r="A66" s="192"/>
      <c r="B66" s="195"/>
      <c r="C66" s="184"/>
      <c r="D66" s="187"/>
      <c r="E66" s="101"/>
      <c r="F66" s="65"/>
      <c r="G66" s="61" t="s">
        <v>95</v>
      </c>
      <c r="H66" s="55">
        <f t="shared" si="3"/>
        <v>0</v>
      </c>
      <c r="I66" s="190"/>
    </row>
    <row r="67" spans="1:9" ht="15.75" customHeight="1" x14ac:dyDescent="0.2">
      <c r="A67" s="192"/>
      <c r="B67" s="195"/>
      <c r="C67" s="182" t="s">
        <v>19</v>
      </c>
      <c r="D67" s="185" t="s">
        <v>69</v>
      </c>
      <c r="E67" s="22" t="s">
        <v>71</v>
      </c>
      <c r="F67" s="56">
        <f>SUM(H67:H71)</f>
        <v>147834.72000000003</v>
      </c>
      <c r="G67" s="57" t="s">
        <v>63</v>
      </c>
      <c r="H67" s="62">
        <f>H72+H82+H87</f>
        <v>28512</v>
      </c>
      <c r="I67" s="188" t="s">
        <v>69</v>
      </c>
    </row>
    <row r="68" spans="1:9" ht="15.75" customHeight="1" x14ac:dyDescent="0.2">
      <c r="A68" s="192"/>
      <c r="B68" s="195"/>
      <c r="C68" s="183"/>
      <c r="D68" s="186"/>
      <c r="E68" s="129"/>
      <c r="F68" s="64"/>
      <c r="G68" s="59" t="s">
        <v>64</v>
      </c>
      <c r="H68" s="63">
        <f t="shared" ref="H68:H71" si="4">H73+H83+H88</f>
        <v>29937.600000000002</v>
      </c>
      <c r="I68" s="189"/>
    </row>
    <row r="69" spans="1:9" ht="15.75" customHeight="1" x14ac:dyDescent="0.2">
      <c r="A69" s="192"/>
      <c r="B69" s="195"/>
      <c r="C69" s="183"/>
      <c r="D69" s="186"/>
      <c r="E69" s="129"/>
      <c r="F69" s="64"/>
      <c r="G69" s="59" t="s">
        <v>65</v>
      </c>
      <c r="H69" s="63">
        <f t="shared" si="4"/>
        <v>29795.040000000001</v>
      </c>
      <c r="I69" s="189"/>
    </row>
    <row r="70" spans="1:9" ht="15.75" customHeight="1" x14ac:dyDescent="0.2">
      <c r="A70" s="192"/>
      <c r="B70" s="195"/>
      <c r="C70" s="183"/>
      <c r="D70" s="186"/>
      <c r="E70" s="129"/>
      <c r="F70" s="64"/>
      <c r="G70" s="59" t="s">
        <v>94</v>
      </c>
      <c r="H70" s="63">
        <f t="shared" si="4"/>
        <v>29795.040000000001</v>
      </c>
      <c r="I70" s="189"/>
    </row>
    <row r="71" spans="1:9" ht="15.75" customHeight="1" x14ac:dyDescent="0.2">
      <c r="A71" s="193"/>
      <c r="B71" s="196"/>
      <c r="C71" s="184"/>
      <c r="D71" s="187"/>
      <c r="E71" s="130"/>
      <c r="F71" s="65"/>
      <c r="G71" s="61" t="s">
        <v>95</v>
      </c>
      <c r="H71" s="55">
        <f t="shared" si="4"/>
        <v>29795.040000000001</v>
      </c>
      <c r="I71" s="190"/>
    </row>
    <row r="72" spans="1:9" ht="25.5" customHeight="1" x14ac:dyDescent="0.2">
      <c r="A72" s="206" t="s">
        <v>158</v>
      </c>
      <c r="B72" s="209" t="s">
        <v>101</v>
      </c>
      <c r="C72" s="197" t="s">
        <v>19</v>
      </c>
      <c r="D72" s="200" t="s">
        <v>87</v>
      </c>
      <c r="E72" s="51" t="s">
        <v>71</v>
      </c>
      <c r="F72" s="66">
        <f>SUM(H72:H76)</f>
        <v>53815.114999999998</v>
      </c>
      <c r="G72" s="57" t="s">
        <v>63</v>
      </c>
      <c r="H72" s="62">
        <v>10379</v>
      </c>
      <c r="I72" s="203" t="s">
        <v>69</v>
      </c>
    </row>
    <row r="73" spans="1:9" ht="25.5" customHeight="1" x14ac:dyDescent="0.2">
      <c r="A73" s="207"/>
      <c r="B73" s="210"/>
      <c r="C73" s="198"/>
      <c r="D73" s="201"/>
      <c r="E73" s="98"/>
      <c r="F73" s="67"/>
      <c r="G73" s="59" t="s">
        <v>64</v>
      </c>
      <c r="H73" s="63">
        <v>10897.95</v>
      </c>
      <c r="I73" s="204"/>
    </row>
    <row r="74" spans="1:9" ht="25.5" customHeight="1" x14ac:dyDescent="0.2">
      <c r="A74" s="207"/>
      <c r="B74" s="210"/>
      <c r="C74" s="198"/>
      <c r="D74" s="201"/>
      <c r="E74" s="98"/>
      <c r="F74" s="67"/>
      <c r="G74" s="59" t="s">
        <v>65</v>
      </c>
      <c r="H74" s="63">
        <v>10846.055</v>
      </c>
      <c r="I74" s="204"/>
    </row>
    <row r="75" spans="1:9" ht="25.5" customHeight="1" x14ac:dyDescent="0.2">
      <c r="A75" s="207"/>
      <c r="B75" s="210"/>
      <c r="C75" s="198"/>
      <c r="D75" s="201"/>
      <c r="E75" s="98"/>
      <c r="F75" s="67"/>
      <c r="G75" s="59" t="s">
        <v>94</v>
      </c>
      <c r="H75" s="63">
        <v>10846.055</v>
      </c>
      <c r="I75" s="204"/>
    </row>
    <row r="76" spans="1:9" ht="25.5" customHeight="1" x14ac:dyDescent="0.2">
      <c r="A76" s="208"/>
      <c r="B76" s="211"/>
      <c r="C76" s="199"/>
      <c r="D76" s="202"/>
      <c r="E76" s="99"/>
      <c r="F76" s="68"/>
      <c r="G76" s="61" t="s">
        <v>95</v>
      </c>
      <c r="H76" s="55">
        <v>10846.055</v>
      </c>
      <c r="I76" s="205"/>
    </row>
    <row r="77" spans="1:9" ht="15.75" customHeight="1" x14ac:dyDescent="0.2">
      <c r="A77" s="206" t="s">
        <v>159</v>
      </c>
      <c r="B77" s="209" t="s">
        <v>77</v>
      </c>
      <c r="C77" s="197" t="s">
        <v>9</v>
      </c>
      <c r="D77" s="200" t="s">
        <v>88</v>
      </c>
      <c r="E77" s="51" t="s">
        <v>71</v>
      </c>
      <c r="F77" s="66">
        <f>SUM(H77:H81)</f>
        <v>11893</v>
      </c>
      <c r="G77" s="57" t="s">
        <v>63</v>
      </c>
      <c r="H77" s="62">
        <v>11893</v>
      </c>
      <c r="I77" s="203" t="s">
        <v>69</v>
      </c>
    </row>
    <row r="78" spans="1:9" ht="15.75" customHeight="1" x14ac:dyDescent="0.2">
      <c r="A78" s="207"/>
      <c r="B78" s="210"/>
      <c r="C78" s="198"/>
      <c r="D78" s="201"/>
      <c r="E78" s="98"/>
      <c r="F78" s="67"/>
      <c r="G78" s="59" t="s">
        <v>64</v>
      </c>
      <c r="H78" s="63">
        <v>0</v>
      </c>
      <c r="I78" s="204"/>
    </row>
    <row r="79" spans="1:9" ht="15.75" customHeight="1" x14ac:dyDescent="0.2">
      <c r="A79" s="207"/>
      <c r="B79" s="210"/>
      <c r="C79" s="198"/>
      <c r="D79" s="201"/>
      <c r="E79" s="98"/>
      <c r="F79" s="67"/>
      <c r="G79" s="59" t="s">
        <v>65</v>
      </c>
      <c r="H79" s="63">
        <v>0</v>
      </c>
      <c r="I79" s="204"/>
    </row>
    <row r="80" spans="1:9" ht="15.75" customHeight="1" x14ac:dyDescent="0.2">
      <c r="A80" s="207"/>
      <c r="B80" s="210"/>
      <c r="C80" s="198"/>
      <c r="D80" s="201"/>
      <c r="E80" s="98"/>
      <c r="F80" s="67"/>
      <c r="G80" s="59" t="s">
        <v>94</v>
      </c>
      <c r="H80" s="63">
        <v>0</v>
      </c>
      <c r="I80" s="204"/>
    </row>
    <row r="81" spans="1:9" ht="15.75" customHeight="1" x14ac:dyDescent="0.2">
      <c r="A81" s="207"/>
      <c r="B81" s="210"/>
      <c r="C81" s="199"/>
      <c r="D81" s="202"/>
      <c r="E81" s="99"/>
      <c r="F81" s="68"/>
      <c r="G81" s="61" t="s">
        <v>95</v>
      </c>
      <c r="H81" s="55">
        <v>0</v>
      </c>
      <c r="I81" s="205"/>
    </row>
    <row r="82" spans="1:9" ht="15.75" customHeight="1" x14ac:dyDescent="0.2">
      <c r="A82" s="207"/>
      <c r="B82" s="210"/>
      <c r="C82" s="197" t="s">
        <v>19</v>
      </c>
      <c r="D82" s="200" t="s">
        <v>88</v>
      </c>
      <c r="E82" s="51" t="s">
        <v>71</v>
      </c>
      <c r="F82" s="66">
        <f>SUM(H82:H86)</f>
        <v>86247.29</v>
      </c>
      <c r="G82" s="57" t="s">
        <v>63</v>
      </c>
      <c r="H82" s="62">
        <v>16634</v>
      </c>
      <c r="I82" s="203" t="s">
        <v>69</v>
      </c>
    </row>
    <row r="83" spans="1:9" ht="15.75" customHeight="1" x14ac:dyDescent="0.2">
      <c r="A83" s="207"/>
      <c r="B83" s="210"/>
      <c r="C83" s="198"/>
      <c r="D83" s="201"/>
      <c r="E83" s="127"/>
      <c r="F83" s="67"/>
      <c r="G83" s="59" t="s">
        <v>64</v>
      </c>
      <c r="H83" s="63">
        <v>17465.7</v>
      </c>
      <c r="I83" s="204"/>
    </row>
    <row r="84" spans="1:9" ht="15.75" customHeight="1" x14ac:dyDescent="0.2">
      <c r="A84" s="207"/>
      <c r="B84" s="210"/>
      <c r="C84" s="198"/>
      <c r="D84" s="201"/>
      <c r="E84" s="127"/>
      <c r="F84" s="67"/>
      <c r="G84" s="59" t="s">
        <v>65</v>
      </c>
      <c r="H84" s="63">
        <v>17382.53</v>
      </c>
      <c r="I84" s="204"/>
    </row>
    <row r="85" spans="1:9" ht="15.75" customHeight="1" x14ac:dyDescent="0.2">
      <c r="A85" s="207"/>
      <c r="B85" s="210"/>
      <c r="C85" s="198"/>
      <c r="D85" s="201"/>
      <c r="E85" s="127"/>
      <c r="F85" s="67"/>
      <c r="G85" s="59" t="s">
        <v>94</v>
      </c>
      <c r="H85" s="63">
        <v>17382.53</v>
      </c>
      <c r="I85" s="204"/>
    </row>
    <row r="86" spans="1:9" ht="15.75" customHeight="1" x14ac:dyDescent="0.2">
      <c r="A86" s="208"/>
      <c r="B86" s="211"/>
      <c r="C86" s="199"/>
      <c r="D86" s="202"/>
      <c r="E86" s="128"/>
      <c r="F86" s="68"/>
      <c r="G86" s="61" t="s">
        <v>95</v>
      </c>
      <c r="H86" s="55">
        <v>17382.53</v>
      </c>
      <c r="I86" s="205"/>
    </row>
    <row r="87" spans="1:9" s="137" customFormat="1" ht="15.75" customHeight="1" x14ac:dyDescent="0.2">
      <c r="A87" s="228" t="s">
        <v>160</v>
      </c>
      <c r="B87" s="222" t="s">
        <v>78</v>
      </c>
      <c r="C87" s="222" t="s">
        <v>19</v>
      </c>
      <c r="D87" s="225" t="s">
        <v>89</v>
      </c>
      <c r="E87" s="135" t="s">
        <v>71</v>
      </c>
      <c r="F87" s="66">
        <f>SUM(H87:H91)</f>
        <v>7772.3149999999996</v>
      </c>
      <c r="G87" s="136" t="s">
        <v>63</v>
      </c>
      <c r="H87" s="62">
        <v>1499</v>
      </c>
      <c r="I87" s="228" t="s">
        <v>69</v>
      </c>
    </row>
    <row r="88" spans="1:9" s="137" customFormat="1" ht="15.75" customHeight="1" x14ac:dyDescent="0.2">
      <c r="A88" s="229"/>
      <c r="B88" s="223"/>
      <c r="C88" s="223"/>
      <c r="D88" s="226"/>
      <c r="E88" s="138"/>
      <c r="F88" s="138"/>
      <c r="G88" s="139" t="s">
        <v>64</v>
      </c>
      <c r="H88" s="63">
        <v>1573.95</v>
      </c>
      <c r="I88" s="229"/>
    </row>
    <row r="89" spans="1:9" s="137" customFormat="1" ht="15.75" customHeight="1" x14ac:dyDescent="0.2">
      <c r="A89" s="229"/>
      <c r="B89" s="223"/>
      <c r="C89" s="223"/>
      <c r="D89" s="226"/>
      <c r="E89" s="138"/>
      <c r="F89" s="138"/>
      <c r="G89" s="139" t="s">
        <v>65</v>
      </c>
      <c r="H89" s="63">
        <v>1566.4549999999999</v>
      </c>
      <c r="I89" s="229"/>
    </row>
    <row r="90" spans="1:9" s="137" customFormat="1" ht="15.75" customHeight="1" x14ac:dyDescent="0.2">
      <c r="A90" s="229"/>
      <c r="B90" s="223"/>
      <c r="C90" s="223"/>
      <c r="D90" s="226"/>
      <c r="E90" s="138"/>
      <c r="F90" s="138"/>
      <c r="G90" s="139" t="s">
        <v>94</v>
      </c>
      <c r="H90" s="63">
        <v>1566.4549999999999</v>
      </c>
      <c r="I90" s="229"/>
    </row>
    <row r="91" spans="1:9" s="137" customFormat="1" ht="15.75" customHeight="1" x14ac:dyDescent="0.2">
      <c r="A91" s="230"/>
      <c r="B91" s="224"/>
      <c r="C91" s="224"/>
      <c r="D91" s="227"/>
      <c r="E91" s="140"/>
      <c r="F91" s="140"/>
      <c r="G91" s="141" t="s">
        <v>95</v>
      </c>
      <c r="H91" s="55">
        <v>1566.4549999999999</v>
      </c>
      <c r="I91" s="230"/>
    </row>
  </sheetData>
  <autoFilter ref="A5:I91"/>
  <mergeCells count="80">
    <mergeCell ref="A52:A56"/>
    <mergeCell ref="B52:B56"/>
    <mergeCell ref="C52:C56"/>
    <mergeCell ref="D52:D56"/>
    <mergeCell ref="A57:A61"/>
    <mergeCell ref="B57:B61"/>
    <mergeCell ref="C57:C61"/>
    <mergeCell ref="D57:D61"/>
    <mergeCell ref="I87:I91"/>
    <mergeCell ref="I47:I51"/>
    <mergeCell ref="I57:I61"/>
    <mergeCell ref="I52:I56"/>
    <mergeCell ref="E4:H4"/>
    <mergeCell ref="F5:H5"/>
    <mergeCell ref="I42:I46"/>
    <mergeCell ref="I7:I11"/>
    <mergeCell ref="I12:I16"/>
    <mergeCell ref="I22:I26"/>
    <mergeCell ref="I27:I31"/>
    <mergeCell ref="A22:A31"/>
    <mergeCell ref="B22:B31"/>
    <mergeCell ref="I17:I21"/>
    <mergeCell ref="C87:C91"/>
    <mergeCell ref="D87:D91"/>
    <mergeCell ref="C62:C66"/>
    <mergeCell ref="D62:D66"/>
    <mergeCell ref="A72:A76"/>
    <mergeCell ref="B72:B76"/>
    <mergeCell ref="C72:C76"/>
    <mergeCell ref="D72:D76"/>
    <mergeCell ref="A87:A91"/>
    <mergeCell ref="B87:B91"/>
    <mergeCell ref="I62:I66"/>
    <mergeCell ref="I72:I76"/>
    <mergeCell ref="I77:I81"/>
    <mergeCell ref="A42:A46"/>
    <mergeCell ref="I32:I36"/>
    <mergeCell ref="I37:I41"/>
    <mergeCell ref="C37:C41"/>
    <mergeCell ref="B32:B36"/>
    <mergeCell ref="C22:C26"/>
    <mergeCell ref="D22:D26"/>
    <mergeCell ref="C27:C31"/>
    <mergeCell ref="C17:C21"/>
    <mergeCell ref="D17:D21"/>
    <mergeCell ref="D27:D31"/>
    <mergeCell ref="A7:A16"/>
    <mergeCell ref="C7:C11"/>
    <mergeCell ref="D7:D11"/>
    <mergeCell ref="C12:C16"/>
    <mergeCell ref="D12:D16"/>
    <mergeCell ref="B7:B16"/>
    <mergeCell ref="A2:L2"/>
    <mergeCell ref="D47:D51"/>
    <mergeCell ref="B42:B46"/>
    <mergeCell ref="C32:C36"/>
    <mergeCell ref="D32:D36"/>
    <mergeCell ref="A37:A41"/>
    <mergeCell ref="B37:B41"/>
    <mergeCell ref="A47:A51"/>
    <mergeCell ref="B47:B51"/>
    <mergeCell ref="C47:C51"/>
    <mergeCell ref="A32:A36"/>
    <mergeCell ref="C42:C46"/>
    <mergeCell ref="D37:D41"/>
    <mergeCell ref="D42:D46"/>
    <mergeCell ref="A17:A21"/>
    <mergeCell ref="B17:B21"/>
    <mergeCell ref="C82:C86"/>
    <mergeCell ref="D82:D86"/>
    <mergeCell ref="I82:I86"/>
    <mergeCell ref="A77:A86"/>
    <mergeCell ref="B77:B86"/>
    <mergeCell ref="C77:C81"/>
    <mergeCell ref="D77:D81"/>
    <mergeCell ref="C67:C71"/>
    <mergeCell ref="D67:D71"/>
    <mergeCell ref="I67:I71"/>
    <mergeCell ref="A62:A71"/>
    <mergeCell ref="B62:B71"/>
  </mergeCells>
  <pageMargins left="0.47244094488188981" right="0.23622047244094491" top="0.78740157480314965" bottom="0.70866141732283472" header="0.51181102362204722" footer="0.39370078740157483"/>
  <pageSetup paperSize="9" scale="61" fitToHeight="0" orientation="landscape" r:id="rId1"/>
  <headerFooter alignWithMargins="0"/>
  <rowBreaks count="2" manualBreakCount="2">
    <brk id="36" max="8" man="1"/>
    <brk id="7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8"/>
  <sheetViews>
    <sheetView view="pageBreakPreview" topLeftCell="A46" zoomScale="75" zoomScaleNormal="85" zoomScaleSheetLayoutView="75" workbookViewId="0">
      <selection activeCell="D54" sqref="A54:XFD58"/>
    </sheetView>
  </sheetViews>
  <sheetFormatPr defaultRowHeight="15" outlineLevelRow="1" x14ac:dyDescent="0.25"/>
  <cols>
    <col min="1" max="1" width="9.140625" style="29" customWidth="1"/>
    <col min="2" max="2" width="26.5703125" style="47" customWidth="1"/>
    <col min="3" max="3" width="14.7109375" style="29" customWidth="1"/>
    <col min="4" max="4" width="20.28515625" style="29" customWidth="1"/>
    <col min="5" max="5" width="18.28515625" style="29" customWidth="1"/>
    <col min="6" max="6" width="17.42578125" style="29" bestFit="1" customWidth="1"/>
    <col min="7" max="7" width="15.5703125" style="29" customWidth="1"/>
    <col min="8" max="8" width="16.85546875" style="50" bestFit="1" customWidth="1"/>
    <col min="9" max="11" width="16.85546875" style="29" bestFit="1" customWidth="1"/>
    <col min="12" max="12" width="20.7109375" style="48" customWidth="1"/>
    <col min="13" max="13" width="23.42578125" style="48" customWidth="1"/>
    <col min="14" max="16384" width="9.140625" style="29"/>
  </cols>
  <sheetData>
    <row r="1" spans="1:16" ht="60" customHeight="1" x14ac:dyDescent="0.25">
      <c r="A1" s="28"/>
      <c r="B1" s="37"/>
      <c r="C1" s="28"/>
      <c r="D1" s="28"/>
      <c r="E1" s="38"/>
      <c r="F1" s="38"/>
      <c r="G1" s="38"/>
      <c r="H1" s="38"/>
      <c r="I1" s="38"/>
      <c r="J1" s="38"/>
      <c r="K1" s="28"/>
      <c r="L1" s="240" t="s">
        <v>220</v>
      </c>
      <c r="M1" s="240"/>
    </row>
    <row r="2" spans="1:16" s="32" customFormat="1" ht="18.75" x14ac:dyDescent="0.2">
      <c r="A2" s="163" t="s">
        <v>37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39"/>
    </row>
    <row r="3" spans="1:16" s="32" customFormat="1" ht="43.5" customHeight="1" x14ac:dyDescent="0.2">
      <c r="A3" s="163" t="s">
        <v>201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39"/>
    </row>
    <row r="4" spans="1:16" s="32" customFormat="1" ht="14.25" x14ac:dyDescent="0.2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39"/>
    </row>
    <row r="5" spans="1:16" s="32" customFormat="1" ht="15.75" x14ac:dyDescent="0.2">
      <c r="A5" s="40"/>
      <c r="B5" s="41"/>
      <c r="C5" s="40"/>
      <c r="D5" s="40"/>
      <c r="E5" s="42"/>
      <c r="F5" s="42"/>
      <c r="G5" s="42"/>
      <c r="H5" s="42"/>
      <c r="I5" s="42"/>
      <c r="J5" s="42"/>
      <c r="K5" s="43"/>
      <c r="L5" s="44"/>
      <c r="M5" s="44"/>
    </row>
    <row r="6" spans="1:16" ht="15" customHeight="1" x14ac:dyDescent="0.2">
      <c r="A6" s="151" t="s">
        <v>5</v>
      </c>
      <c r="B6" s="151" t="s">
        <v>14</v>
      </c>
      <c r="C6" s="151" t="s">
        <v>20</v>
      </c>
      <c r="D6" s="151" t="s">
        <v>15</v>
      </c>
      <c r="E6" s="151" t="s">
        <v>16</v>
      </c>
      <c r="F6" s="151" t="s">
        <v>21</v>
      </c>
      <c r="G6" s="151" t="s">
        <v>17</v>
      </c>
      <c r="H6" s="151"/>
      <c r="I6" s="151"/>
      <c r="J6" s="151"/>
      <c r="K6" s="151"/>
      <c r="L6" s="148" t="s">
        <v>22</v>
      </c>
      <c r="M6" s="148" t="s">
        <v>35</v>
      </c>
    </row>
    <row r="7" spans="1:16" ht="78" customHeight="1" x14ac:dyDescent="0.2">
      <c r="A7" s="151"/>
      <c r="B7" s="151"/>
      <c r="C7" s="151"/>
      <c r="D7" s="151"/>
      <c r="E7" s="151"/>
      <c r="F7" s="151"/>
      <c r="G7" s="52">
        <v>2017</v>
      </c>
      <c r="H7" s="52">
        <v>2018</v>
      </c>
      <c r="I7" s="52">
        <v>2019</v>
      </c>
      <c r="J7" s="52">
        <v>2020</v>
      </c>
      <c r="K7" s="52">
        <v>2021</v>
      </c>
      <c r="L7" s="150"/>
      <c r="M7" s="150"/>
    </row>
    <row r="8" spans="1:16" x14ac:dyDescent="0.2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4">
        <v>12</v>
      </c>
      <c r="M8" s="54">
        <v>13</v>
      </c>
    </row>
    <row r="9" spans="1:16" ht="45" hidden="1" customHeight="1" outlineLevel="1" x14ac:dyDescent="0.2">
      <c r="A9" s="52"/>
      <c r="B9" s="52" t="s">
        <v>46</v>
      </c>
      <c r="C9" s="52"/>
      <c r="D9" s="25" t="s">
        <v>3</v>
      </c>
      <c r="E9" s="73">
        <f>SUM(E10:E13)</f>
        <v>369373</v>
      </c>
      <c r="F9" s="73">
        <f t="shared" ref="F9" si="0">SUM(F10:F13)</f>
        <v>2104289.94</v>
      </c>
      <c r="G9" s="73">
        <f>SUM(G10:G13)</f>
        <v>412544</v>
      </c>
      <c r="H9" s="73">
        <f t="shared" ref="H9" si="1">SUM(H10:H13)</f>
        <v>416692.21500000003</v>
      </c>
      <c r="I9" s="73">
        <f t="shared" ref="I9" si="2">SUM(I10:I13)</f>
        <v>421551.07500000001</v>
      </c>
      <c r="J9" s="73">
        <f t="shared" ref="J9" si="3">SUM(J10:J13)</f>
        <v>424961.07500000001</v>
      </c>
      <c r="K9" s="73">
        <f t="shared" ref="K9" si="4">SUM(K10:K13)</f>
        <v>428541.57500000001</v>
      </c>
      <c r="L9" s="54"/>
      <c r="M9" s="54"/>
      <c r="N9" s="45"/>
    </row>
    <row r="10" spans="1:16" ht="45" hidden="1" customHeight="1" outlineLevel="1" x14ac:dyDescent="0.2">
      <c r="A10" s="52"/>
      <c r="B10" s="52"/>
      <c r="C10" s="52"/>
      <c r="D10" s="54" t="s">
        <v>9</v>
      </c>
      <c r="E10" s="49">
        <f>E15</f>
        <v>11418</v>
      </c>
      <c r="F10" s="49">
        <f>SUM(G10:K10)</f>
        <v>11893</v>
      </c>
      <c r="G10" s="49">
        <f>G15</f>
        <v>11893</v>
      </c>
      <c r="H10" s="49">
        <f t="shared" ref="H10:K10" si="5">H15</f>
        <v>0</v>
      </c>
      <c r="I10" s="49">
        <f t="shared" si="5"/>
        <v>0</v>
      </c>
      <c r="J10" s="49">
        <f t="shared" si="5"/>
        <v>0</v>
      </c>
      <c r="K10" s="49">
        <f t="shared" si="5"/>
        <v>0</v>
      </c>
      <c r="L10" s="54"/>
      <c r="M10" s="54"/>
      <c r="N10" s="46"/>
    </row>
    <row r="11" spans="1:16" ht="45" hidden="1" customHeight="1" outlineLevel="1" x14ac:dyDescent="0.2">
      <c r="A11" s="52"/>
      <c r="B11" s="52"/>
      <c r="C11" s="52"/>
      <c r="D11" s="54" t="s">
        <v>1</v>
      </c>
      <c r="E11" s="49">
        <f t="shared" ref="E11:E13" si="6">E16</f>
        <v>0</v>
      </c>
      <c r="F11" s="49">
        <f t="shared" ref="F11:F13" si="7">SUM(G11:K11)</f>
        <v>0</v>
      </c>
      <c r="G11" s="49">
        <f t="shared" ref="G11:K11" si="8">G16</f>
        <v>0</v>
      </c>
      <c r="H11" s="49">
        <f t="shared" si="8"/>
        <v>0</v>
      </c>
      <c r="I11" s="49">
        <f t="shared" si="8"/>
        <v>0</v>
      </c>
      <c r="J11" s="49">
        <f t="shared" si="8"/>
        <v>0</v>
      </c>
      <c r="K11" s="49">
        <f t="shared" si="8"/>
        <v>0</v>
      </c>
      <c r="L11" s="54"/>
      <c r="M11" s="54"/>
    </row>
    <row r="12" spans="1:16" ht="30" hidden="1" customHeight="1" outlineLevel="1" x14ac:dyDescent="0.2">
      <c r="A12" s="52"/>
      <c r="B12" s="52"/>
      <c r="C12" s="52"/>
      <c r="D12" s="54" t="s">
        <v>18</v>
      </c>
      <c r="E12" s="49">
        <f t="shared" si="6"/>
        <v>54880</v>
      </c>
      <c r="F12" s="49">
        <f t="shared" si="7"/>
        <v>332440.5</v>
      </c>
      <c r="G12" s="49">
        <f>G17</f>
        <v>55790</v>
      </c>
      <c r="H12" s="49">
        <f t="shared" ref="H12:K12" si="9">H17</f>
        <v>61650</v>
      </c>
      <c r="I12" s="49">
        <f t="shared" si="9"/>
        <v>68200</v>
      </c>
      <c r="J12" s="49">
        <f t="shared" si="9"/>
        <v>71610</v>
      </c>
      <c r="K12" s="49">
        <f t="shared" si="9"/>
        <v>75190.5</v>
      </c>
      <c r="L12" s="54"/>
      <c r="M12" s="54"/>
      <c r="N12" s="46"/>
    </row>
    <row r="13" spans="1:16" ht="60" hidden="1" customHeight="1" outlineLevel="1" x14ac:dyDescent="0.2">
      <c r="A13" s="52"/>
      <c r="B13" s="52"/>
      <c r="C13" s="52"/>
      <c r="D13" s="54" t="s">
        <v>19</v>
      </c>
      <c r="E13" s="49">
        <f t="shared" si="6"/>
        <v>303075</v>
      </c>
      <c r="F13" s="49">
        <f t="shared" si="7"/>
        <v>1759956.44</v>
      </c>
      <c r="G13" s="49">
        <f t="shared" ref="G13:K13" si="10">G18</f>
        <v>344861</v>
      </c>
      <c r="H13" s="49">
        <f t="shared" si="10"/>
        <v>355042.21500000003</v>
      </c>
      <c r="I13" s="49">
        <f t="shared" si="10"/>
        <v>353351.07500000001</v>
      </c>
      <c r="J13" s="49">
        <f t="shared" si="10"/>
        <v>353351.07500000001</v>
      </c>
      <c r="K13" s="49">
        <f t="shared" si="10"/>
        <v>353351.07500000001</v>
      </c>
      <c r="L13" s="54"/>
      <c r="M13" s="54"/>
      <c r="N13" s="46"/>
    </row>
    <row r="14" spans="1:16" ht="15" customHeight="1" collapsed="1" x14ac:dyDescent="0.2">
      <c r="A14" s="148" t="s">
        <v>42</v>
      </c>
      <c r="B14" s="237" t="s">
        <v>91</v>
      </c>
      <c r="C14" s="218" t="s">
        <v>93</v>
      </c>
      <c r="D14" s="25" t="s">
        <v>3</v>
      </c>
      <c r="E14" s="73">
        <f>E15+E16+E17+E18</f>
        <v>369373</v>
      </c>
      <c r="F14" s="49">
        <f t="shared" ref="F14:F16" si="11">G14+H14+I14+J14+K14</f>
        <v>2104289.94</v>
      </c>
      <c r="G14" s="77">
        <f t="shared" ref="G14:K14" si="12">SUM(G15:G18)</f>
        <v>412544</v>
      </c>
      <c r="H14" s="77">
        <f t="shared" si="12"/>
        <v>416692.21500000003</v>
      </c>
      <c r="I14" s="77">
        <f t="shared" si="12"/>
        <v>421551.07500000001</v>
      </c>
      <c r="J14" s="77">
        <f t="shared" si="12"/>
        <v>424961.07500000001</v>
      </c>
      <c r="K14" s="77">
        <f t="shared" si="12"/>
        <v>428541.57500000001</v>
      </c>
      <c r="L14" s="148" t="s">
        <v>197</v>
      </c>
      <c r="M14" s="148"/>
    </row>
    <row r="15" spans="1:16" ht="36" customHeight="1" x14ac:dyDescent="0.2">
      <c r="A15" s="149"/>
      <c r="B15" s="238"/>
      <c r="C15" s="219"/>
      <c r="D15" s="54" t="s">
        <v>9</v>
      </c>
      <c r="E15" s="49">
        <f t="shared" ref="E15:K15" si="13">E21+E26+E32+E38+E44+E50+E55+E60</f>
        <v>11418</v>
      </c>
      <c r="F15" s="49">
        <f t="shared" si="11"/>
        <v>11893</v>
      </c>
      <c r="G15" s="49">
        <f t="shared" si="13"/>
        <v>11893</v>
      </c>
      <c r="H15" s="49">
        <f t="shared" si="13"/>
        <v>0</v>
      </c>
      <c r="I15" s="49">
        <f t="shared" si="13"/>
        <v>0</v>
      </c>
      <c r="J15" s="49">
        <f t="shared" si="13"/>
        <v>0</v>
      </c>
      <c r="K15" s="49">
        <f t="shared" si="13"/>
        <v>0</v>
      </c>
      <c r="L15" s="149"/>
      <c r="M15" s="149"/>
    </row>
    <row r="16" spans="1:16" ht="45" customHeight="1" x14ac:dyDescent="0.2">
      <c r="A16" s="149"/>
      <c r="B16" s="238"/>
      <c r="C16" s="219"/>
      <c r="D16" s="54" t="s">
        <v>1</v>
      </c>
      <c r="E16" s="49">
        <f t="shared" ref="E16:K16" si="14">E22+E27+E33+E39+E45+E51+E56+E61</f>
        <v>0</v>
      </c>
      <c r="F16" s="49">
        <f t="shared" si="11"/>
        <v>0</v>
      </c>
      <c r="G16" s="49">
        <f t="shared" si="14"/>
        <v>0</v>
      </c>
      <c r="H16" s="49">
        <f t="shared" si="14"/>
        <v>0</v>
      </c>
      <c r="I16" s="49">
        <f t="shared" si="14"/>
        <v>0</v>
      </c>
      <c r="J16" s="49">
        <f t="shared" si="14"/>
        <v>0</v>
      </c>
      <c r="K16" s="49">
        <f t="shared" si="14"/>
        <v>0</v>
      </c>
      <c r="L16" s="149"/>
      <c r="M16" s="149"/>
      <c r="O16" s="28"/>
      <c r="P16" s="28"/>
    </row>
    <row r="17" spans="1:13" ht="30" customHeight="1" x14ac:dyDescent="0.2">
      <c r="A17" s="149"/>
      <c r="B17" s="238"/>
      <c r="C17" s="219"/>
      <c r="D17" s="54" t="s">
        <v>18</v>
      </c>
      <c r="E17" s="49">
        <f t="shared" ref="E17:K17" si="15">E23+E28+E34+E40+E46+E52+E57+E62</f>
        <v>54880</v>
      </c>
      <c r="F17" s="49">
        <f>G17+H17+I17+J17+K17</f>
        <v>332440.5</v>
      </c>
      <c r="G17" s="49">
        <f t="shared" si="15"/>
        <v>55790</v>
      </c>
      <c r="H17" s="49">
        <f t="shared" si="15"/>
        <v>61650</v>
      </c>
      <c r="I17" s="49">
        <f t="shared" si="15"/>
        <v>68200</v>
      </c>
      <c r="J17" s="49">
        <f t="shared" si="15"/>
        <v>71610</v>
      </c>
      <c r="K17" s="49">
        <f t="shared" si="15"/>
        <v>75190.5</v>
      </c>
      <c r="L17" s="149"/>
      <c r="M17" s="149"/>
    </row>
    <row r="18" spans="1:13" ht="33.75" customHeight="1" x14ac:dyDescent="0.2">
      <c r="A18" s="150"/>
      <c r="B18" s="239"/>
      <c r="C18" s="220"/>
      <c r="D18" s="54" t="s">
        <v>19</v>
      </c>
      <c r="E18" s="49">
        <f>E24+E29+E35+E41+E47+E53+E58+E63</f>
        <v>303075</v>
      </c>
      <c r="F18" s="49">
        <f>G18+H18+I18+J18+K18</f>
        <v>1759956.44</v>
      </c>
      <c r="G18" s="49">
        <f>G24+G29+G35+G41+G47+G53+G58+G63</f>
        <v>344861</v>
      </c>
      <c r="H18" s="49">
        <f t="shared" ref="H18:K18" si="16">H24+H29+H35+H41+H47+H53+H58+H63</f>
        <v>355042.21500000003</v>
      </c>
      <c r="I18" s="49">
        <f t="shared" si="16"/>
        <v>353351.07500000001</v>
      </c>
      <c r="J18" s="49">
        <f t="shared" si="16"/>
        <v>353351.07500000001</v>
      </c>
      <c r="K18" s="49">
        <f t="shared" si="16"/>
        <v>353351.07500000001</v>
      </c>
      <c r="L18" s="150"/>
      <c r="M18" s="150"/>
    </row>
    <row r="19" spans="1:13" ht="30" customHeight="1" x14ac:dyDescent="0.2">
      <c r="A19" s="53" t="s">
        <v>43</v>
      </c>
      <c r="B19" s="234" t="s">
        <v>79</v>
      </c>
      <c r="C19" s="235" t="s">
        <v>38</v>
      </c>
      <c r="D19" s="235" t="s">
        <v>3</v>
      </c>
      <c r="E19" s="235">
        <v>244855</v>
      </c>
      <c r="F19" s="235">
        <v>1696038.6749900002</v>
      </c>
      <c r="G19" s="235">
        <v>310939.69498999999</v>
      </c>
      <c r="H19" s="235">
        <v>324882</v>
      </c>
      <c r="I19" s="235">
        <v>339300</v>
      </c>
      <c r="J19" s="235">
        <v>352816</v>
      </c>
      <c r="K19" s="235">
        <v>368100.98</v>
      </c>
      <c r="L19" s="235" t="s">
        <v>39</v>
      </c>
      <c r="M19" s="236" t="s">
        <v>73</v>
      </c>
    </row>
    <row r="20" spans="1:13" ht="51" customHeight="1" x14ac:dyDescent="0.2">
      <c r="A20" s="218" t="s">
        <v>44</v>
      </c>
      <c r="B20" s="218" t="s">
        <v>97</v>
      </c>
      <c r="C20" s="218" t="s">
        <v>93</v>
      </c>
      <c r="D20" s="25" t="s">
        <v>3</v>
      </c>
      <c r="E20" s="73">
        <f>SUM(E21:E24)</f>
        <v>78468</v>
      </c>
      <c r="F20" s="73">
        <f t="shared" ref="F20" si="17">SUM(F21:F24)</f>
        <v>444064.33999999997</v>
      </c>
      <c r="G20" s="73">
        <f t="shared" ref="G20" si="18">SUM(G21:G24)</f>
        <v>85644</v>
      </c>
      <c r="H20" s="73">
        <f t="shared" ref="H20" si="19">SUM(H21:H24)</f>
        <v>89926.399999999994</v>
      </c>
      <c r="I20" s="73">
        <f t="shared" ref="I20" si="20">SUM(I21:I24)</f>
        <v>89497.98</v>
      </c>
      <c r="J20" s="73">
        <f t="shared" ref="J20" si="21">SUM(J21:J24)</f>
        <v>89497.98</v>
      </c>
      <c r="K20" s="73">
        <f t="shared" ref="K20" si="22">SUM(K21:K24)</f>
        <v>89497.98</v>
      </c>
      <c r="L20" s="148" t="s">
        <v>197</v>
      </c>
      <c r="M20" s="148" t="s">
        <v>231</v>
      </c>
    </row>
    <row r="21" spans="1:13" ht="51" customHeight="1" x14ac:dyDescent="0.2">
      <c r="A21" s="219" t="s">
        <v>55</v>
      </c>
      <c r="B21" s="219" t="s">
        <v>47</v>
      </c>
      <c r="C21" s="219"/>
      <c r="D21" s="54" t="s">
        <v>9</v>
      </c>
      <c r="E21" s="73">
        <v>0</v>
      </c>
      <c r="F21" s="49">
        <f>SUM(G21:K21)</f>
        <v>0</v>
      </c>
      <c r="G21" s="49">
        <v>0</v>
      </c>
      <c r="H21" s="49">
        <v>0</v>
      </c>
      <c r="I21" s="49">
        <v>0</v>
      </c>
      <c r="J21" s="75">
        <f>I21*1.05</f>
        <v>0</v>
      </c>
      <c r="K21" s="75">
        <f>J21*1.05</f>
        <v>0</v>
      </c>
      <c r="L21" s="149"/>
      <c r="M21" s="149"/>
    </row>
    <row r="22" spans="1:13" ht="51" customHeight="1" x14ac:dyDescent="0.2">
      <c r="A22" s="219" t="s">
        <v>55</v>
      </c>
      <c r="B22" s="219" t="s">
        <v>47</v>
      </c>
      <c r="C22" s="219"/>
      <c r="D22" s="54" t="s">
        <v>1</v>
      </c>
      <c r="E22" s="73">
        <v>0</v>
      </c>
      <c r="F22" s="49">
        <f t="shared" ref="F22:F24" si="23">SUM(G22:K22)</f>
        <v>0</v>
      </c>
      <c r="G22" s="49">
        <v>0</v>
      </c>
      <c r="H22" s="49">
        <v>0</v>
      </c>
      <c r="I22" s="49">
        <v>0</v>
      </c>
      <c r="J22" s="75">
        <f t="shared" ref="J22:K22" si="24">I22*1.05</f>
        <v>0</v>
      </c>
      <c r="K22" s="75">
        <f t="shared" si="24"/>
        <v>0</v>
      </c>
      <c r="L22" s="149"/>
      <c r="M22" s="149"/>
    </row>
    <row r="23" spans="1:13" ht="51" customHeight="1" x14ac:dyDescent="0.2">
      <c r="A23" s="219" t="s">
        <v>55</v>
      </c>
      <c r="B23" s="219" t="s">
        <v>47</v>
      </c>
      <c r="C23" s="219"/>
      <c r="D23" s="54" t="s">
        <v>18</v>
      </c>
      <c r="E23" s="73">
        <v>0</v>
      </c>
      <c r="F23" s="49">
        <f t="shared" si="23"/>
        <v>0</v>
      </c>
      <c r="G23" s="49">
        <v>0</v>
      </c>
      <c r="H23" s="49">
        <v>0</v>
      </c>
      <c r="I23" s="49">
        <v>0</v>
      </c>
      <c r="J23" s="75">
        <f t="shared" ref="J23:K23" si="25">I23*1.05</f>
        <v>0</v>
      </c>
      <c r="K23" s="75">
        <f t="shared" si="25"/>
        <v>0</v>
      </c>
      <c r="L23" s="149"/>
      <c r="M23" s="149"/>
    </row>
    <row r="24" spans="1:13" ht="51" customHeight="1" x14ac:dyDescent="0.2">
      <c r="A24" s="220" t="s">
        <v>55</v>
      </c>
      <c r="B24" s="220" t="s">
        <v>47</v>
      </c>
      <c r="C24" s="220"/>
      <c r="D24" s="54" t="s">
        <v>19</v>
      </c>
      <c r="E24" s="73">
        <v>78468</v>
      </c>
      <c r="F24" s="49">
        <f t="shared" si="23"/>
        <v>444064.33999999997</v>
      </c>
      <c r="G24" s="49">
        <v>85644</v>
      </c>
      <c r="H24" s="49">
        <v>89926.399999999994</v>
      </c>
      <c r="I24" s="49">
        <v>89497.98</v>
      </c>
      <c r="J24" s="49">
        <v>89497.98</v>
      </c>
      <c r="K24" s="49">
        <v>89497.98</v>
      </c>
      <c r="L24" s="150"/>
      <c r="M24" s="150"/>
    </row>
    <row r="25" spans="1:13" ht="48.75" customHeight="1" x14ac:dyDescent="0.2">
      <c r="A25" s="218" t="s">
        <v>98</v>
      </c>
      <c r="B25" s="218" t="s">
        <v>76</v>
      </c>
      <c r="C25" s="218" t="s">
        <v>93</v>
      </c>
      <c r="D25" s="25" t="s">
        <v>3</v>
      </c>
      <c r="E25" s="73">
        <f>SUM(E26:E29)</f>
        <v>245134</v>
      </c>
      <c r="F25" s="73">
        <f>G25+H25+I25+J25+K25</f>
        <v>1483630.9100000001</v>
      </c>
      <c r="G25" s="73">
        <f t="shared" ref="G25" si="26">SUM(G26:G29)</f>
        <v>283242</v>
      </c>
      <c r="H25" s="73">
        <f t="shared" ref="H25" si="27">SUM(H26:H29)</f>
        <v>293412.40000000002</v>
      </c>
      <c r="I25" s="73">
        <f t="shared" ref="I25" si="28">SUM(I26:I29)</f>
        <v>298858.67000000004</v>
      </c>
      <c r="J25" s="73">
        <f t="shared" ref="J25" si="29">SUM(J26:J29)</f>
        <v>302268.67000000004</v>
      </c>
      <c r="K25" s="73">
        <f t="shared" ref="K25" si="30">SUM(K26:K29)</f>
        <v>305849.17000000004</v>
      </c>
      <c r="L25" s="148" t="s">
        <v>195</v>
      </c>
      <c r="M25" s="148" t="s">
        <v>232</v>
      </c>
    </row>
    <row r="26" spans="1:13" ht="48.75" customHeight="1" x14ac:dyDescent="0.2">
      <c r="A26" s="219" t="s">
        <v>56</v>
      </c>
      <c r="B26" s="219" t="s">
        <v>48</v>
      </c>
      <c r="C26" s="219"/>
      <c r="D26" s="54" t="s">
        <v>9</v>
      </c>
      <c r="E26" s="73">
        <v>0</v>
      </c>
      <c r="F26" s="49">
        <f>SUM(G26:K26)</f>
        <v>0</v>
      </c>
      <c r="G26" s="49">
        <v>0</v>
      </c>
      <c r="H26" s="49">
        <v>0</v>
      </c>
      <c r="I26" s="49">
        <v>0</v>
      </c>
      <c r="J26" s="75">
        <f>I26*1.05</f>
        <v>0</v>
      </c>
      <c r="K26" s="75">
        <f>J26*1.05</f>
        <v>0</v>
      </c>
      <c r="L26" s="149"/>
      <c r="M26" s="149"/>
    </row>
    <row r="27" spans="1:13" ht="48.75" customHeight="1" x14ac:dyDescent="0.2">
      <c r="A27" s="219" t="s">
        <v>56</v>
      </c>
      <c r="B27" s="219" t="s">
        <v>48</v>
      </c>
      <c r="C27" s="219"/>
      <c r="D27" s="54" t="s">
        <v>1</v>
      </c>
      <c r="E27" s="73">
        <v>0</v>
      </c>
      <c r="F27" s="49">
        <f t="shared" ref="F27:F29" si="31">SUM(G27:K27)</f>
        <v>0</v>
      </c>
      <c r="G27" s="49">
        <v>0</v>
      </c>
      <c r="H27" s="49">
        <v>0</v>
      </c>
      <c r="I27" s="49">
        <v>0</v>
      </c>
      <c r="J27" s="75">
        <f t="shared" ref="J27:K27" si="32">I27*1.05</f>
        <v>0</v>
      </c>
      <c r="K27" s="75">
        <f t="shared" si="32"/>
        <v>0</v>
      </c>
      <c r="L27" s="149"/>
      <c r="M27" s="149"/>
    </row>
    <row r="28" spans="1:13" ht="48.75" customHeight="1" x14ac:dyDescent="0.2">
      <c r="A28" s="219" t="s">
        <v>56</v>
      </c>
      <c r="B28" s="219" t="s">
        <v>48</v>
      </c>
      <c r="C28" s="219"/>
      <c r="D28" s="54" t="s">
        <v>18</v>
      </c>
      <c r="E28" s="73">
        <v>54880</v>
      </c>
      <c r="F28" s="76">
        <f t="shared" si="31"/>
        <v>332440.5</v>
      </c>
      <c r="G28" s="76">
        <v>55790</v>
      </c>
      <c r="H28" s="76">
        <v>61650</v>
      </c>
      <c r="I28" s="76">
        <v>68200</v>
      </c>
      <c r="J28" s="75">
        <f t="shared" ref="J28:K28" si="33">I28*1.05</f>
        <v>71610</v>
      </c>
      <c r="K28" s="75">
        <f t="shared" si="33"/>
        <v>75190.5</v>
      </c>
      <c r="L28" s="149"/>
      <c r="M28" s="149"/>
    </row>
    <row r="29" spans="1:13" ht="48.75" customHeight="1" x14ac:dyDescent="0.2">
      <c r="A29" s="220" t="s">
        <v>56</v>
      </c>
      <c r="B29" s="220" t="s">
        <v>48</v>
      </c>
      <c r="C29" s="220"/>
      <c r="D29" s="54" t="s">
        <v>19</v>
      </c>
      <c r="E29" s="73">
        <v>190254</v>
      </c>
      <c r="F29" s="76">
        <f t="shared" si="31"/>
        <v>1151190.4100000001</v>
      </c>
      <c r="G29" s="76">
        <v>227452</v>
      </c>
      <c r="H29" s="49">
        <v>231762.4</v>
      </c>
      <c r="I29" s="49">
        <v>230658.67</v>
      </c>
      <c r="J29" s="49">
        <v>230658.67</v>
      </c>
      <c r="K29" s="49">
        <v>230658.67</v>
      </c>
      <c r="L29" s="150"/>
      <c r="M29" s="150"/>
    </row>
    <row r="30" spans="1:13" ht="36" customHeight="1" x14ac:dyDescent="0.2">
      <c r="A30" s="25" t="s">
        <v>54</v>
      </c>
      <c r="B30" s="234" t="s">
        <v>152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6"/>
    </row>
    <row r="31" spans="1:13" ht="18" customHeight="1" x14ac:dyDescent="0.2">
      <c r="A31" s="218" t="s">
        <v>55</v>
      </c>
      <c r="B31" s="218" t="s">
        <v>100</v>
      </c>
      <c r="C31" s="218" t="s">
        <v>93</v>
      </c>
      <c r="D31" s="25" t="s">
        <v>3</v>
      </c>
      <c r="E31" s="79">
        <f>SUM(E32:E35)</f>
        <v>0</v>
      </c>
      <c r="F31" s="79">
        <f t="shared" ref="F31:K31" si="34">SUM(F32:F35)</f>
        <v>8208.02</v>
      </c>
      <c r="G31" s="79">
        <f t="shared" si="34"/>
        <v>1583</v>
      </c>
      <c r="H31" s="79">
        <f t="shared" si="34"/>
        <v>1662.3150000000001</v>
      </c>
      <c r="I31" s="79">
        <f t="shared" si="34"/>
        <v>1654.2349999999999</v>
      </c>
      <c r="J31" s="79">
        <f t="shared" si="34"/>
        <v>1654.2349999999999</v>
      </c>
      <c r="K31" s="79">
        <f t="shared" si="34"/>
        <v>1654.2349999999999</v>
      </c>
      <c r="L31" s="148" t="s">
        <v>197</v>
      </c>
      <c r="M31" s="148" t="s">
        <v>233</v>
      </c>
    </row>
    <row r="32" spans="1:13" ht="31.5" customHeight="1" x14ac:dyDescent="0.2">
      <c r="A32" s="219" t="s">
        <v>60</v>
      </c>
      <c r="B32" s="219" t="s">
        <v>51</v>
      </c>
      <c r="C32" s="219"/>
      <c r="D32" s="71" t="s">
        <v>9</v>
      </c>
      <c r="E32" s="79">
        <v>0</v>
      </c>
      <c r="F32" s="49">
        <f>SUM(G32:K32)</f>
        <v>0</v>
      </c>
      <c r="G32" s="49">
        <v>0</v>
      </c>
      <c r="H32" s="49">
        <v>0</v>
      </c>
      <c r="I32" s="49">
        <v>0</v>
      </c>
      <c r="J32" s="75">
        <f>I32*1.05</f>
        <v>0</v>
      </c>
      <c r="K32" s="75">
        <f>J32*1.05</f>
        <v>0</v>
      </c>
      <c r="L32" s="149"/>
      <c r="M32" s="149"/>
    </row>
    <row r="33" spans="1:13" ht="48.75" customHeight="1" x14ac:dyDescent="0.2">
      <c r="A33" s="219" t="s">
        <v>60</v>
      </c>
      <c r="B33" s="219" t="s">
        <v>51</v>
      </c>
      <c r="C33" s="219"/>
      <c r="D33" s="71" t="s">
        <v>1</v>
      </c>
      <c r="E33" s="79">
        <v>0</v>
      </c>
      <c r="F33" s="49">
        <f t="shared" ref="F33:F35" si="35">SUM(G33:K33)</f>
        <v>0</v>
      </c>
      <c r="G33" s="49">
        <v>0</v>
      </c>
      <c r="H33" s="49">
        <v>0</v>
      </c>
      <c r="I33" s="49">
        <v>0</v>
      </c>
      <c r="J33" s="75">
        <f t="shared" ref="J33:J34" si="36">I33*1.05</f>
        <v>0</v>
      </c>
      <c r="K33" s="75">
        <f t="shared" ref="K33:K34" si="37">J33*1.05</f>
        <v>0</v>
      </c>
      <c r="L33" s="149"/>
      <c r="M33" s="149"/>
    </row>
    <row r="34" spans="1:13" ht="34.5" customHeight="1" x14ac:dyDescent="0.2">
      <c r="A34" s="219" t="s">
        <v>60</v>
      </c>
      <c r="B34" s="219" t="s">
        <v>51</v>
      </c>
      <c r="C34" s="219"/>
      <c r="D34" s="71" t="s">
        <v>18</v>
      </c>
      <c r="E34" s="79">
        <v>0</v>
      </c>
      <c r="F34" s="49">
        <f t="shared" si="35"/>
        <v>0</v>
      </c>
      <c r="G34" s="49">
        <v>0</v>
      </c>
      <c r="H34" s="49">
        <v>0</v>
      </c>
      <c r="I34" s="49">
        <v>0</v>
      </c>
      <c r="J34" s="75">
        <f t="shared" si="36"/>
        <v>0</v>
      </c>
      <c r="K34" s="75">
        <f t="shared" si="37"/>
        <v>0</v>
      </c>
      <c r="L34" s="149"/>
      <c r="M34" s="149"/>
    </row>
    <row r="35" spans="1:13" ht="33" customHeight="1" x14ac:dyDescent="0.2">
      <c r="A35" s="220" t="s">
        <v>60</v>
      </c>
      <c r="B35" s="220" t="s">
        <v>51</v>
      </c>
      <c r="C35" s="220"/>
      <c r="D35" s="71" t="s">
        <v>19</v>
      </c>
      <c r="E35" s="79">
        <v>0</v>
      </c>
      <c r="F35" s="49">
        <f t="shared" si="35"/>
        <v>8208.02</v>
      </c>
      <c r="G35" s="49">
        <v>1583</v>
      </c>
      <c r="H35" s="49">
        <v>1662.3150000000001</v>
      </c>
      <c r="I35" s="49">
        <v>1654.2349999999999</v>
      </c>
      <c r="J35" s="49">
        <v>1654.2349999999999</v>
      </c>
      <c r="K35" s="49">
        <v>1654.2349999999999</v>
      </c>
      <c r="L35" s="150"/>
      <c r="M35" s="150"/>
    </row>
    <row r="36" spans="1:13" ht="36" customHeight="1" x14ac:dyDescent="0.2">
      <c r="A36" s="71" t="s">
        <v>74</v>
      </c>
      <c r="B36" s="234" t="s">
        <v>154</v>
      </c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6"/>
    </row>
    <row r="37" spans="1:13" ht="15" customHeight="1" x14ac:dyDescent="0.2">
      <c r="A37" s="218" t="s">
        <v>75</v>
      </c>
      <c r="B37" s="218" t="s">
        <v>155</v>
      </c>
      <c r="C37" s="218" t="s">
        <v>93</v>
      </c>
      <c r="D37" s="25" t="s">
        <v>3</v>
      </c>
      <c r="E37" s="77">
        <f>SUM(E38:E41)</f>
        <v>250</v>
      </c>
      <c r="F37" s="77">
        <f t="shared" ref="F37:K37" si="38">SUM(F38:F41)</f>
        <v>2810.2699999999995</v>
      </c>
      <c r="G37" s="77">
        <f t="shared" si="38"/>
        <v>542</v>
      </c>
      <c r="H37" s="77">
        <f t="shared" si="38"/>
        <v>569.1</v>
      </c>
      <c r="I37" s="77">
        <f t="shared" si="38"/>
        <v>566.39</v>
      </c>
      <c r="J37" s="77">
        <f t="shared" si="38"/>
        <v>566.39</v>
      </c>
      <c r="K37" s="77">
        <f t="shared" si="38"/>
        <v>566.39</v>
      </c>
      <c r="L37" s="148" t="s">
        <v>197</v>
      </c>
      <c r="M37" s="148" t="s">
        <v>45</v>
      </c>
    </row>
    <row r="38" spans="1:13" ht="35.25" customHeight="1" x14ac:dyDescent="0.2">
      <c r="A38" s="219" t="s">
        <v>58</v>
      </c>
      <c r="B38" s="219" t="s">
        <v>49</v>
      </c>
      <c r="C38" s="219"/>
      <c r="D38" s="71" t="s">
        <v>9</v>
      </c>
      <c r="E38" s="77">
        <v>0</v>
      </c>
      <c r="F38" s="49">
        <f>SUM(G38:K38)</f>
        <v>0</v>
      </c>
      <c r="G38" s="49">
        <v>0</v>
      </c>
      <c r="H38" s="49">
        <v>0</v>
      </c>
      <c r="I38" s="49">
        <v>0</v>
      </c>
      <c r="J38" s="75">
        <f>I38*1.05</f>
        <v>0</v>
      </c>
      <c r="K38" s="75">
        <f>J38*1.05</f>
        <v>0</v>
      </c>
      <c r="L38" s="149"/>
      <c r="M38" s="149"/>
    </row>
    <row r="39" spans="1:13" ht="49.5" customHeight="1" x14ac:dyDescent="0.2">
      <c r="A39" s="219" t="s">
        <v>58</v>
      </c>
      <c r="B39" s="219" t="s">
        <v>49</v>
      </c>
      <c r="C39" s="219"/>
      <c r="D39" s="71" t="s">
        <v>1</v>
      </c>
      <c r="E39" s="77">
        <v>0</v>
      </c>
      <c r="F39" s="49">
        <f t="shared" ref="F39:F41" si="39">SUM(G39:K39)</f>
        <v>0</v>
      </c>
      <c r="G39" s="49">
        <v>0</v>
      </c>
      <c r="H39" s="49">
        <v>0</v>
      </c>
      <c r="I39" s="49">
        <v>0</v>
      </c>
      <c r="J39" s="75">
        <f t="shared" ref="J39:J40" si="40">I39*1.05</f>
        <v>0</v>
      </c>
      <c r="K39" s="75">
        <f t="shared" ref="K39:K40" si="41">J39*1.05</f>
        <v>0</v>
      </c>
      <c r="L39" s="149"/>
      <c r="M39" s="149"/>
    </row>
    <row r="40" spans="1:13" ht="29.25" customHeight="1" x14ac:dyDescent="0.2">
      <c r="A40" s="219" t="s">
        <v>58</v>
      </c>
      <c r="B40" s="219" t="s">
        <v>49</v>
      </c>
      <c r="C40" s="219"/>
      <c r="D40" s="71" t="s">
        <v>18</v>
      </c>
      <c r="E40" s="77">
        <v>0</v>
      </c>
      <c r="F40" s="49">
        <f t="shared" si="39"/>
        <v>0</v>
      </c>
      <c r="G40" s="49">
        <v>0</v>
      </c>
      <c r="H40" s="49">
        <v>0</v>
      </c>
      <c r="I40" s="49">
        <v>0</v>
      </c>
      <c r="J40" s="75">
        <f t="shared" si="40"/>
        <v>0</v>
      </c>
      <c r="K40" s="75">
        <f t="shared" si="41"/>
        <v>0</v>
      </c>
      <c r="L40" s="149"/>
      <c r="M40" s="149"/>
    </row>
    <row r="41" spans="1:13" ht="46.5" customHeight="1" x14ac:dyDescent="0.2">
      <c r="A41" s="220" t="s">
        <v>58</v>
      </c>
      <c r="B41" s="220" t="s">
        <v>49</v>
      </c>
      <c r="C41" s="220"/>
      <c r="D41" s="71" t="s">
        <v>19</v>
      </c>
      <c r="E41" s="77">
        <v>250</v>
      </c>
      <c r="F41" s="49">
        <f t="shared" si="39"/>
        <v>2810.2699999999995</v>
      </c>
      <c r="G41" s="49">
        <v>542</v>
      </c>
      <c r="H41" s="49">
        <v>569.1</v>
      </c>
      <c r="I41" s="49">
        <v>566.39</v>
      </c>
      <c r="J41" s="49">
        <v>566.39</v>
      </c>
      <c r="K41" s="49">
        <v>566.39</v>
      </c>
      <c r="L41" s="150"/>
      <c r="M41" s="150"/>
    </row>
    <row r="42" spans="1:13" ht="36" customHeight="1" x14ac:dyDescent="0.2">
      <c r="A42" s="71" t="s">
        <v>92</v>
      </c>
      <c r="B42" s="234" t="s">
        <v>156</v>
      </c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6"/>
    </row>
    <row r="43" spans="1:13" ht="37.5" customHeight="1" x14ac:dyDescent="0.2">
      <c r="A43" s="218" t="s">
        <v>82</v>
      </c>
      <c r="B43" s="218" t="s">
        <v>99</v>
      </c>
      <c r="C43" s="218" t="s">
        <v>93</v>
      </c>
      <c r="D43" s="25" t="s">
        <v>3</v>
      </c>
      <c r="E43" s="77">
        <f>SUM(E44:E47)</f>
        <v>965</v>
      </c>
      <c r="F43" s="77">
        <f t="shared" ref="F43:K43" si="42">SUM(F44:F47)</f>
        <v>5848.68</v>
      </c>
      <c r="G43" s="77">
        <f t="shared" si="42"/>
        <v>1128</v>
      </c>
      <c r="H43" s="77">
        <f t="shared" si="42"/>
        <v>1184.4000000000001</v>
      </c>
      <c r="I43" s="77">
        <f t="shared" si="42"/>
        <v>1178.76</v>
      </c>
      <c r="J43" s="77">
        <f t="shared" si="42"/>
        <v>1178.76</v>
      </c>
      <c r="K43" s="77">
        <f t="shared" si="42"/>
        <v>1178.76</v>
      </c>
      <c r="L43" s="148" t="s">
        <v>197</v>
      </c>
      <c r="M43" s="148" t="s">
        <v>229</v>
      </c>
    </row>
    <row r="44" spans="1:13" ht="37.5" customHeight="1" x14ac:dyDescent="0.2">
      <c r="A44" s="219" t="s">
        <v>59</v>
      </c>
      <c r="B44" s="219" t="s">
        <v>50</v>
      </c>
      <c r="C44" s="219"/>
      <c r="D44" s="71" t="s">
        <v>9</v>
      </c>
      <c r="E44" s="77">
        <v>0</v>
      </c>
      <c r="F44" s="49">
        <f>SUM(G44:K44)</f>
        <v>0</v>
      </c>
      <c r="G44" s="49">
        <v>0</v>
      </c>
      <c r="H44" s="49">
        <v>0</v>
      </c>
      <c r="I44" s="49">
        <v>0</v>
      </c>
      <c r="J44" s="75">
        <f>I44*1.05</f>
        <v>0</v>
      </c>
      <c r="K44" s="75">
        <f>J44*1.05</f>
        <v>0</v>
      </c>
      <c r="L44" s="149"/>
      <c r="M44" s="149"/>
    </row>
    <row r="45" spans="1:13" ht="37.5" customHeight="1" x14ac:dyDescent="0.2">
      <c r="A45" s="219" t="s">
        <v>59</v>
      </c>
      <c r="B45" s="219" t="s">
        <v>50</v>
      </c>
      <c r="C45" s="219"/>
      <c r="D45" s="71" t="s">
        <v>1</v>
      </c>
      <c r="E45" s="77">
        <v>0</v>
      </c>
      <c r="F45" s="49">
        <f t="shared" ref="F45:F47" si="43">SUM(G45:K45)</f>
        <v>0</v>
      </c>
      <c r="G45" s="49">
        <v>0</v>
      </c>
      <c r="H45" s="49">
        <v>0</v>
      </c>
      <c r="I45" s="49">
        <v>0</v>
      </c>
      <c r="J45" s="75">
        <f t="shared" ref="J45:J46" si="44">I45*1.05</f>
        <v>0</v>
      </c>
      <c r="K45" s="75">
        <f t="shared" ref="K45:K46" si="45">J45*1.05</f>
        <v>0</v>
      </c>
      <c r="L45" s="149"/>
      <c r="M45" s="149"/>
    </row>
    <row r="46" spans="1:13" ht="37.5" customHeight="1" x14ac:dyDescent="0.2">
      <c r="A46" s="219" t="s">
        <v>59</v>
      </c>
      <c r="B46" s="219" t="s">
        <v>50</v>
      </c>
      <c r="C46" s="219"/>
      <c r="D46" s="71" t="s">
        <v>18</v>
      </c>
      <c r="E46" s="77">
        <v>0</v>
      </c>
      <c r="F46" s="49">
        <f t="shared" si="43"/>
        <v>0</v>
      </c>
      <c r="G46" s="49">
        <v>0</v>
      </c>
      <c r="H46" s="49">
        <v>0</v>
      </c>
      <c r="I46" s="49">
        <v>0</v>
      </c>
      <c r="J46" s="75">
        <f t="shared" si="44"/>
        <v>0</v>
      </c>
      <c r="K46" s="75">
        <f t="shared" si="45"/>
        <v>0</v>
      </c>
      <c r="L46" s="149"/>
      <c r="M46" s="149"/>
    </row>
    <row r="47" spans="1:13" ht="37.5" customHeight="1" x14ac:dyDescent="0.2">
      <c r="A47" s="220" t="s">
        <v>59</v>
      </c>
      <c r="B47" s="220" t="s">
        <v>50</v>
      </c>
      <c r="C47" s="220"/>
      <c r="D47" s="71" t="s">
        <v>19</v>
      </c>
      <c r="E47" s="77">
        <v>965</v>
      </c>
      <c r="F47" s="49">
        <f t="shared" si="43"/>
        <v>5848.68</v>
      </c>
      <c r="G47" s="49">
        <v>1128</v>
      </c>
      <c r="H47" s="49">
        <v>1184.4000000000001</v>
      </c>
      <c r="I47" s="49">
        <v>1178.76</v>
      </c>
      <c r="J47" s="49">
        <v>1178.76</v>
      </c>
      <c r="K47" s="49">
        <v>1178.76</v>
      </c>
      <c r="L47" s="150"/>
      <c r="M47" s="150"/>
    </row>
    <row r="48" spans="1:13" ht="36" customHeight="1" x14ac:dyDescent="0.2">
      <c r="A48" s="25" t="s">
        <v>157</v>
      </c>
      <c r="B48" s="234" t="s">
        <v>153</v>
      </c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6"/>
    </row>
    <row r="49" spans="1:13" ht="46.5" customHeight="1" x14ac:dyDescent="0.2">
      <c r="A49" s="218" t="s">
        <v>158</v>
      </c>
      <c r="B49" s="218" t="s">
        <v>101</v>
      </c>
      <c r="C49" s="218" t="s">
        <v>93</v>
      </c>
      <c r="D49" s="25" t="s">
        <v>3</v>
      </c>
      <c r="E49" s="77">
        <f>SUM(E50:E53)</f>
        <v>9883</v>
      </c>
      <c r="F49" s="77">
        <f t="shared" ref="F49:K49" si="46">SUM(F50:F53)</f>
        <v>53815.114999999998</v>
      </c>
      <c r="G49" s="77">
        <f t="shared" si="46"/>
        <v>10379</v>
      </c>
      <c r="H49" s="77">
        <f t="shared" si="46"/>
        <v>10897.95</v>
      </c>
      <c r="I49" s="77">
        <f t="shared" si="46"/>
        <v>10846.055</v>
      </c>
      <c r="J49" s="77">
        <f t="shared" si="46"/>
        <v>10846.055</v>
      </c>
      <c r="K49" s="77">
        <f t="shared" si="46"/>
        <v>10846.055</v>
      </c>
      <c r="L49" s="148" t="s">
        <v>197</v>
      </c>
      <c r="M49" s="148" t="s">
        <v>219</v>
      </c>
    </row>
    <row r="50" spans="1:13" ht="46.5" customHeight="1" x14ac:dyDescent="0.2">
      <c r="A50" s="219" t="s">
        <v>60</v>
      </c>
      <c r="B50" s="219" t="s">
        <v>51</v>
      </c>
      <c r="C50" s="219"/>
      <c r="D50" s="71" t="s">
        <v>9</v>
      </c>
      <c r="E50" s="77">
        <v>0</v>
      </c>
      <c r="F50" s="49">
        <f>SUM(G50:K50)</f>
        <v>0</v>
      </c>
      <c r="G50" s="49">
        <v>0</v>
      </c>
      <c r="H50" s="49">
        <v>0</v>
      </c>
      <c r="I50" s="49">
        <v>0</v>
      </c>
      <c r="J50" s="75">
        <f>I50*1.05</f>
        <v>0</v>
      </c>
      <c r="K50" s="75">
        <f>J50*1.05</f>
        <v>0</v>
      </c>
      <c r="L50" s="149"/>
      <c r="M50" s="149"/>
    </row>
    <row r="51" spans="1:13" ht="46.5" customHeight="1" x14ac:dyDescent="0.2">
      <c r="A51" s="219" t="s">
        <v>60</v>
      </c>
      <c r="B51" s="219" t="s">
        <v>51</v>
      </c>
      <c r="C51" s="219"/>
      <c r="D51" s="71" t="s">
        <v>1</v>
      </c>
      <c r="E51" s="77">
        <v>0</v>
      </c>
      <c r="F51" s="49">
        <f t="shared" ref="F51:F53" si="47">SUM(G51:K51)</f>
        <v>0</v>
      </c>
      <c r="G51" s="49">
        <v>0</v>
      </c>
      <c r="H51" s="49">
        <v>0</v>
      </c>
      <c r="I51" s="49">
        <v>0</v>
      </c>
      <c r="J51" s="75">
        <f t="shared" ref="J51:J52" si="48">I51*1.05</f>
        <v>0</v>
      </c>
      <c r="K51" s="75">
        <f t="shared" ref="K51:K52" si="49">J51*1.05</f>
        <v>0</v>
      </c>
      <c r="L51" s="149"/>
      <c r="M51" s="149"/>
    </row>
    <row r="52" spans="1:13" ht="46.5" customHeight="1" x14ac:dyDescent="0.2">
      <c r="A52" s="219" t="s">
        <v>60</v>
      </c>
      <c r="B52" s="219" t="s">
        <v>51</v>
      </c>
      <c r="C52" s="219"/>
      <c r="D52" s="71" t="s">
        <v>18</v>
      </c>
      <c r="E52" s="77">
        <v>0</v>
      </c>
      <c r="F52" s="49">
        <f t="shared" si="47"/>
        <v>0</v>
      </c>
      <c r="G52" s="49">
        <v>0</v>
      </c>
      <c r="H52" s="49">
        <v>0</v>
      </c>
      <c r="I52" s="49">
        <v>0</v>
      </c>
      <c r="J52" s="75">
        <f t="shared" si="48"/>
        <v>0</v>
      </c>
      <c r="K52" s="75">
        <f t="shared" si="49"/>
        <v>0</v>
      </c>
      <c r="L52" s="149"/>
      <c r="M52" s="149"/>
    </row>
    <row r="53" spans="1:13" ht="46.5" customHeight="1" x14ac:dyDescent="0.2">
      <c r="A53" s="220" t="s">
        <v>60</v>
      </c>
      <c r="B53" s="220" t="s">
        <v>51</v>
      </c>
      <c r="C53" s="220"/>
      <c r="D53" s="71" t="s">
        <v>19</v>
      </c>
      <c r="E53" s="77">
        <v>9883</v>
      </c>
      <c r="F53" s="49">
        <f t="shared" si="47"/>
        <v>53815.114999999998</v>
      </c>
      <c r="G53" s="49">
        <v>10379</v>
      </c>
      <c r="H53" s="49">
        <v>10897.95</v>
      </c>
      <c r="I53" s="49">
        <v>10846.055</v>
      </c>
      <c r="J53" s="49">
        <v>10846.055</v>
      </c>
      <c r="K53" s="49">
        <v>10846.055</v>
      </c>
      <c r="L53" s="150"/>
      <c r="M53" s="150"/>
    </row>
    <row r="54" spans="1:13" ht="41.25" customHeight="1" x14ac:dyDescent="0.2">
      <c r="A54" s="218" t="s">
        <v>159</v>
      </c>
      <c r="B54" s="218" t="s">
        <v>77</v>
      </c>
      <c r="C54" s="218" t="s">
        <v>93</v>
      </c>
      <c r="D54" s="25" t="s">
        <v>3</v>
      </c>
      <c r="E54" s="77">
        <f>SUM(E55:E58)</f>
        <v>33252</v>
      </c>
      <c r="F54" s="77">
        <f t="shared" ref="F54:K54" si="50">SUM(F55:F58)</f>
        <v>98140.29</v>
      </c>
      <c r="G54" s="77">
        <f t="shared" si="50"/>
        <v>28527</v>
      </c>
      <c r="H54" s="77">
        <f t="shared" si="50"/>
        <v>17465.7</v>
      </c>
      <c r="I54" s="77">
        <f t="shared" si="50"/>
        <v>17382.53</v>
      </c>
      <c r="J54" s="77">
        <f t="shared" si="50"/>
        <v>17382.53</v>
      </c>
      <c r="K54" s="77">
        <f t="shared" si="50"/>
        <v>17382.53</v>
      </c>
      <c r="L54" s="148" t="s">
        <v>197</v>
      </c>
      <c r="M54" s="148" t="s">
        <v>234</v>
      </c>
    </row>
    <row r="55" spans="1:13" ht="41.25" customHeight="1" x14ac:dyDescent="0.2">
      <c r="A55" s="219" t="s">
        <v>61</v>
      </c>
      <c r="B55" s="219" t="s">
        <v>40</v>
      </c>
      <c r="C55" s="219"/>
      <c r="D55" s="71" t="s">
        <v>9</v>
      </c>
      <c r="E55" s="77">
        <v>11418</v>
      </c>
      <c r="F55" s="49">
        <f>SUM(G55:K55)</f>
        <v>11893</v>
      </c>
      <c r="G55" s="49">
        <v>11893</v>
      </c>
      <c r="H55" s="49">
        <v>0</v>
      </c>
      <c r="I55" s="49">
        <v>0</v>
      </c>
      <c r="J55" s="75">
        <f>I55*1.05</f>
        <v>0</v>
      </c>
      <c r="K55" s="75">
        <f>J55*1.05</f>
        <v>0</v>
      </c>
      <c r="L55" s="149"/>
      <c r="M55" s="149"/>
    </row>
    <row r="56" spans="1:13" ht="41.25" customHeight="1" x14ac:dyDescent="0.2">
      <c r="A56" s="219" t="s">
        <v>61</v>
      </c>
      <c r="B56" s="219" t="s">
        <v>40</v>
      </c>
      <c r="C56" s="219"/>
      <c r="D56" s="71" t="s">
        <v>1</v>
      </c>
      <c r="E56" s="77">
        <v>0</v>
      </c>
      <c r="F56" s="49">
        <f t="shared" ref="F56:F58" si="51">SUM(G56:K56)</f>
        <v>0</v>
      </c>
      <c r="G56" s="49">
        <v>0</v>
      </c>
      <c r="H56" s="49">
        <v>0</v>
      </c>
      <c r="I56" s="49">
        <v>0</v>
      </c>
      <c r="J56" s="75">
        <f t="shared" ref="J56:J57" si="52">I56*1.05</f>
        <v>0</v>
      </c>
      <c r="K56" s="75">
        <f t="shared" ref="K56:K57" si="53">J56*1.05</f>
        <v>0</v>
      </c>
      <c r="L56" s="149"/>
      <c r="M56" s="149"/>
    </row>
    <row r="57" spans="1:13" ht="41.25" customHeight="1" x14ac:dyDescent="0.2">
      <c r="A57" s="219" t="s">
        <v>61</v>
      </c>
      <c r="B57" s="219" t="s">
        <v>40</v>
      </c>
      <c r="C57" s="219"/>
      <c r="D57" s="71" t="s">
        <v>18</v>
      </c>
      <c r="E57" s="77">
        <v>0</v>
      </c>
      <c r="F57" s="49">
        <f t="shared" si="51"/>
        <v>0</v>
      </c>
      <c r="G57" s="49">
        <v>0</v>
      </c>
      <c r="H57" s="49">
        <v>0</v>
      </c>
      <c r="I57" s="49">
        <v>0</v>
      </c>
      <c r="J57" s="75">
        <f t="shared" si="52"/>
        <v>0</v>
      </c>
      <c r="K57" s="75">
        <f t="shared" si="53"/>
        <v>0</v>
      </c>
      <c r="L57" s="149"/>
      <c r="M57" s="149"/>
    </row>
    <row r="58" spans="1:13" ht="41.25" customHeight="1" x14ac:dyDescent="0.2">
      <c r="A58" s="220" t="s">
        <v>61</v>
      </c>
      <c r="B58" s="220" t="s">
        <v>40</v>
      </c>
      <c r="C58" s="220"/>
      <c r="D58" s="71" t="s">
        <v>19</v>
      </c>
      <c r="E58" s="77">
        <v>21834</v>
      </c>
      <c r="F58" s="49">
        <f t="shared" si="51"/>
        <v>86247.29</v>
      </c>
      <c r="G58" s="49">
        <v>16634</v>
      </c>
      <c r="H58" s="49">
        <v>17465.7</v>
      </c>
      <c r="I58" s="49">
        <v>17382.53</v>
      </c>
      <c r="J58" s="49">
        <v>17382.53</v>
      </c>
      <c r="K58" s="49">
        <v>17382.53</v>
      </c>
      <c r="L58" s="150"/>
      <c r="M58" s="150"/>
    </row>
    <row r="59" spans="1:13" ht="33" customHeight="1" x14ac:dyDescent="0.2">
      <c r="A59" s="218" t="s">
        <v>160</v>
      </c>
      <c r="B59" s="218" t="s">
        <v>78</v>
      </c>
      <c r="C59" s="218" t="s">
        <v>93</v>
      </c>
      <c r="D59" s="25" t="s">
        <v>3</v>
      </c>
      <c r="E59" s="77">
        <f>SUM(E60:E63)</f>
        <v>1421</v>
      </c>
      <c r="F59" s="77">
        <f t="shared" ref="F59:K59" si="54">SUM(F60:F63)</f>
        <v>7772.3149999999996</v>
      </c>
      <c r="G59" s="49">
        <f t="shared" si="54"/>
        <v>1499</v>
      </c>
      <c r="H59" s="77">
        <f t="shared" si="54"/>
        <v>1573.95</v>
      </c>
      <c r="I59" s="77">
        <f t="shared" si="54"/>
        <v>1566.4549999999999</v>
      </c>
      <c r="J59" s="77">
        <f t="shared" si="54"/>
        <v>1566.4549999999999</v>
      </c>
      <c r="K59" s="77">
        <f t="shared" si="54"/>
        <v>1566.4549999999999</v>
      </c>
      <c r="L59" s="148" t="s">
        <v>197</v>
      </c>
      <c r="M59" s="148" t="s">
        <v>235</v>
      </c>
    </row>
    <row r="60" spans="1:13" ht="33" customHeight="1" x14ac:dyDescent="0.2">
      <c r="A60" s="219" t="s">
        <v>62</v>
      </c>
      <c r="B60" s="219" t="s">
        <v>52</v>
      </c>
      <c r="C60" s="219"/>
      <c r="D60" s="71" t="s">
        <v>9</v>
      </c>
      <c r="E60" s="77">
        <v>0</v>
      </c>
      <c r="F60" s="49">
        <f>SUM(G60:K60)</f>
        <v>0</v>
      </c>
      <c r="G60" s="49">
        <v>0</v>
      </c>
      <c r="H60" s="49">
        <v>0</v>
      </c>
      <c r="I60" s="49">
        <v>0</v>
      </c>
      <c r="J60" s="75">
        <f>I60*1.05</f>
        <v>0</v>
      </c>
      <c r="K60" s="75">
        <f>J60*1.05</f>
        <v>0</v>
      </c>
      <c r="L60" s="149"/>
      <c r="M60" s="149"/>
    </row>
    <row r="61" spans="1:13" ht="48" customHeight="1" x14ac:dyDescent="0.2">
      <c r="A61" s="219" t="s">
        <v>62</v>
      </c>
      <c r="B61" s="219" t="s">
        <v>52</v>
      </c>
      <c r="C61" s="219"/>
      <c r="D61" s="71" t="s">
        <v>1</v>
      </c>
      <c r="E61" s="77">
        <v>0</v>
      </c>
      <c r="F61" s="49">
        <f t="shared" ref="F61:F63" si="55">SUM(G61:K61)</f>
        <v>0</v>
      </c>
      <c r="G61" s="49">
        <v>0</v>
      </c>
      <c r="H61" s="49">
        <v>0</v>
      </c>
      <c r="I61" s="49">
        <v>0</v>
      </c>
      <c r="J61" s="75">
        <f t="shared" ref="J61:J62" si="56">I61*1.05</f>
        <v>0</v>
      </c>
      <c r="K61" s="75">
        <f t="shared" ref="K61:K62" si="57">J61*1.05</f>
        <v>0</v>
      </c>
      <c r="L61" s="149"/>
      <c r="M61" s="149"/>
    </row>
    <row r="62" spans="1:13" ht="33" customHeight="1" x14ac:dyDescent="0.2">
      <c r="A62" s="219" t="s">
        <v>62</v>
      </c>
      <c r="B62" s="219" t="s">
        <v>52</v>
      </c>
      <c r="C62" s="219"/>
      <c r="D62" s="71" t="s">
        <v>18</v>
      </c>
      <c r="E62" s="77">
        <v>0</v>
      </c>
      <c r="F62" s="49">
        <f t="shared" si="55"/>
        <v>0</v>
      </c>
      <c r="G62" s="49">
        <v>0</v>
      </c>
      <c r="H62" s="49">
        <v>0</v>
      </c>
      <c r="I62" s="49">
        <v>0</v>
      </c>
      <c r="J62" s="75">
        <f t="shared" si="56"/>
        <v>0</v>
      </c>
      <c r="K62" s="75">
        <f t="shared" si="57"/>
        <v>0</v>
      </c>
      <c r="L62" s="149"/>
      <c r="M62" s="149"/>
    </row>
    <row r="63" spans="1:13" ht="45.75" customHeight="1" x14ac:dyDescent="0.2">
      <c r="A63" s="220" t="s">
        <v>62</v>
      </c>
      <c r="B63" s="220" t="s">
        <v>52</v>
      </c>
      <c r="C63" s="220"/>
      <c r="D63" s="71" t="s">
        <v>19</v>
      </c>
      <c r="E63" s="77">
        <v>1421</v>
      </c>
      <c r="F63" s="49">
        <f t="shared" si="55"/>
        <v>7772.3149999999996</v>
      </c>
      <c r="G63" s="49">
        <v>1499</v>
      </c>
      <c r="H63" s="49">
        <v>1573.95</v>
      </c>
      <c r="I63" s="49">
        <v>1566.4549999999999</v>
      </c>
      <c r="J63" s="49">
        <v>1566.4549999999999</v>
      </c>
      <c r="K63" s="49">
        <v>1566.4549999999999</v>
      </c>
      <c r="L63" s="150"/>
      <c r="M63" s="150"/>
    </row>
    <row r="64" spans="1:13" x14ac:dyDescent="0.25">
      <c r="H64" s="10"/>
    </row>
    <row r="65" spans="8:8" x14ac:dyDescent="0.25">
      <c r="H65" s="10"/>
    </row>
    <row r="66" spans="8:8" x14ac:dyDescent="0.25">
      <c r="H66" s="10"/>
    </row>
    <row r="67" spans="8:8" x14ac:dyDescent="0.25">
      <c r="H67" s="10"/>
    </row>
    <row r="68" spans="8:8" x14ac:dyDescent="0.25">
      <c r="H68" s="10"/>
    </row>
    <row r="69" spans="8:8" x14ac:dyDescent="0.25">
      <c r="H69" s="10"/>
    </row>
    <row r="70" spans="8:8" x14ac:dyDescent="0.25">
      <c r="H70" s="10"/>
    </row>
    <row r="71" spans="8:8" x14ac:dyDescent="0.25">
      <c r="H71" s="10"/>
    </row>
    <row r="72" spans="8:8" x14ac:dyDescent="0.25">
      <c r="H72" s="29"/>
    </row>
    <row r="73" spans="8:8" x14ac:dyDescent="0.25">
      <c r="H73" s="29"/>
    </row>
    <row r="74" spans="8:8" x14ac:dyDescent="0.25">
      <c r="H74" s="29"/>
    </row>
    <row r="75" spans="8:8" x14ac:dyDescent="0.25">
      <c r="H75" s="29"/>
    </row>
    <row r="76" spans="8:8" x14ac:dyDescent="0.25">
      <c r="H76" s="29"/>
    </row>
    <row r="77" spans="8:8" x14ac:dyDescent="0.25">
      <c r="H77" s="29"/>
    </row>
    <row r="78" spans="8:8" x14ac:dyDescent="0.25">
      <c r="H78" s="29"/>
    </row>
    <row r="79" spans="8:8" x14ac:dyDescent="0.25">
      <c r="H79" s="29"/>
    </row>
    <row r="80" spans="8:8" x14ac:dyDescent="0.25">
      <c r="H80" s="29"/>
    </row>
    <row r="81" spans="8:8" x14ac:dyDescent="0.25">
      <c r="H81" s="29"/>
    </row>
    <row r="82" spans="8:8" x14ac:dyDescent="0.25">
      <c r="H82" s="29"/>
    </row>
    <row r="83" spans="8:8" x14ac:dyDescent="0.25">
      <c r="H83" s="29"/>
    </row>
    <row r="84" spans="8:8" x14ac:dyDescent="0.25">
      <c r="H84" s="29"/>
    </row>
    <row r="85" spans="8:8" x14ac:dyDescent="0.25">
      <c r="H85" s="29"/>
    </row>
    <row r="86" spans="8:8" x14ac:dyDescent="0.25">
      <c r="H86" s="29"/>
    </row>
    <row r="87" spans="8:8" x14ac:dyDescent="0.25">
      <c r="H87" s="29"/>
    </row>
    <row r="88" spans="8:8" x14ac:dyDescent="0.25">
      <c r="H88" s="29"/>
    </row>
    <row r="89" spans="8:8" x14ac:dyDescent="0.25">
      <c r="H89" s="29"/>
    </row>
    <row r="90" spans="8:8" x14ac:dyDescent="0.25">
      <c r="H90" s="29"/>
    </row>
    <row r="91" spans="8:8" x14ac:dyDescent="0.25">
      <c r="H91" s="29"/>
    </row>
    <row r="92" spans="8:8" x14ac:dyDescent="0.25">
      <c r="H92" s="29"/>
    </row>
    <row r="93" spans="8:8" x14ac:dyDescent="0.25">
      <c r="H93" s="29"/>
    </row>
    <row r="94" spans="8:8" x14ac:dyDescent="0.25">
      <c r="H94" s="29"/>
    </row>
    <row r="95" spans="8:8" x14ac:dyDescent="0.25">
      <c r="H95" s="29"/>
    </row>
    <row r="96" spans="8:8" x14ac:dyDescent="0.25">
      <c r="H96" s="29"/>
    </row>
    <row r="97" spans="8:8" x14ac:dyDescent="0.25">
      <c r="H97" s="29"/>
    </row>
    <row r="98" spans="8:8" x14ac:dyDescent="0.25">
      <c r="H98" s="29"/>
    </row>
    <row r="99" spans="8:8" x14ac:dyDescent="0.25">
      <c r="H99" s="29"/>
    </row>
    <row r="100" spans="8:8" x14ac:dyDescent="0.25">
      <c r="H100" s="29"/>
    </row>
    <row r="101" spans="8:8" x14ac:dyDescent="0.25">
      <c r="H101" s="29"/>
    </row>
    <row r="102" spans="8:8" x14ac:dyDescent="0.25">
      <c r="H102" s="29"/>
    </row>
    <row r="103" spans="8:8" x14ac:dyDescent="0.25">
      <c r="H103" s="29"/>
    </row>
    <row r="104" spans="8:8" x14ac:dyDescent="0.25">
      <c r="H104" s="29"/>
    </row>
    <row r="105" spans="8:8" x14ac:dyDescent="0.25">
      <c r="H105" s="29"/>
    </row>
    <row r="106" spans="8:8" x14ac:dyDescent="0.25">
      <c r="H106" s="29"/>
    </row>
    <row r="107" spans="8:8" x14ac:dyDescent="0.25">
      <c r="H107" s="29"/>
    </row>
    <row r="108" spans="8:8" x14ac:dyDescent="0.25">
      <c r="H108" s="29"/>
    </row>
  </sheetData>
  <autoFilter ref="A8:N63"/>
  <mergeCells count="63">
    <mergeCell ref="A59:A63"/>
    <mergeCell ref="B59:B63"/>
    <mergeCell ref="C59:C63"/>
    <mergeCell ref="L59:L63"/>
    <mergeCell ref="M59:M63"/>
    <mergeCell ref="A54:A58"/>
    <mergeCell ref="B54:B58"/>
    <mergeCell ref="C54:C58"/>
    <mergeCell ref="L54:L58"/>
    <mergeCell ref="M54:M58"/>
    <mergeCell ref="A49:A53"/>
    <mergeCell ref="B49:B53"/>
    <mergeCell ref="C49:C53"/>
    <mergeCell ref="L49:L53"/>
    <mergeCell ref="M49:M53"/>
    <mergeCell ref="B48:M48"/>
    <mergeCell ref="B25:B29"/>
    <mergeCell ref="C25:C29"/>
    <mergeCell ref="L25:L29"/>
    <mergeCell ref="M25:M29"/>
    <mergeCell ref="B31:B35"/>
    <mergeCell ref="C31:C35"/>
    <mergeCell ref="L31:L35"/>
    <mergeCell ref="M31:M35"/>
    <mergeCell ref="B36:M36"/>
    <mergeCell ref="B42:M42"/>
    <mergeCell ref="B43:B47"/>
    <mergeCell ref="C43:C47"/>
    <mergeCell ref="B37:B41"/>
    <mergeCell ref="C37:C41"/>
    <mergeCell ref="L37:L41"/>
    <mergeCell ref="L1:M1"/>
    <mergeCell ref="A2:L2"/>
    <mergeCell ref="A3:L3"/>
    <mergeCell ref="A4:L4"/>
    <mergeCell ref="A6:A7"/>
    <mergeCell ref="B6:B7"/>
    <mergeCell ref="C6:C7"/>
    <mergeCell ref="G6:K6"/>
    <mergeCell ref="L6:L7"/>
    <mergeCell ref="M6:M7"/>
    <mergeCell ref="C20:C24"/>
    <mergeCell ref="L20:L24"/>
    <mergeCell ref="M20:M24"/>
    <mergeCell ref="D6:D7"/>
    <mergeCell ref="E6:E7"/>
    <mergeCell ref="F6:F7"/>
    <mergeCell ref="L43:L47"/>
    <mergeCell ref="M43:M47"/>
    <mergeCell ref="B30:M30"/>
    <mergeCell ref="A31:A35"/>
    <mergeCell ref="C14:C18"/>
    <mergeCell ref="L14:L18"/>
    <mergeCell ref="M14:M18"/>
    <mergeCell ref="A43:A47"/>
    <mergeCell ref="A37:A41"/>
    <mergeCell ref="M37:M41"/>
    <mergeCell ref="A14:A18"/>
    <mergeCell ref="B14:B18"/>
    <mergeCell ref="A20:A24"/>
    <mergeCell ref="B20:B24"/>
    <mergeCell ref="A25:A29"/>
    <mergeCell ref="B19:M19"/>
  </mergeCells>
  <pageMargins left="0.74803149606299213" right="0.43307086614173229" top="0.98425196850393704" bottom="0.70866141732283472" header="0.51181102362204722" footer="0.39370078740157483"/>
  <pageSetup paperSize="9" scale="58" fitToHeight="0" orientation="landscape" r:id="rId1"/>
  <headerFooter alignWithMargins="0">
    <oddFooter>&amp;R&amp;P</oddFooter>
  </headerFooter>
  <rowBreaks count="3" manualBreakCount="3">
    <brk id="24" max="12" man="1"/>
    <brk id="41" max="12" man="1"/>
    <brk id="58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BreakPreview" zoomScaleSheetLayoutView="100" workbookViewId="0"/>
  </sheetViews>
  <sheetFormatPr defaultColWidth="17.140625" defaultRowHeight="15" x14ac:dyDescent="0.25"/>
  <cols>
    <col min="1" max="1" width="4.42578125" style="107" customWidth="1"/>
    <col min="2" max="2" width="37.85546875" style="107" customWidth="1"/>
    <col min="3" max="3" width="35.5703125" style="107" customWidth="1"/>
    <col min="4" max="4" width="10.140625" style="107" customWidth="1"/>
    <col min="5" max="6" width="11.140625" style="107" customWidth="1"/>
    <col min="7" max="7" width="11" style="107" customWidth="1"/>
    <col min="8" max="8" width="35.7109375" style="107" customWidth="1"/>
    <col min="9" max="16384" width="17.140625" style="107"/>
  </cols>
  <sheetData>
    <row r="1" spans="1:12" ht="64.5" customHeight="1" x14ac:dyDescent="0.25">
      <c r="D1" s="108"/>
      <c r="E1" s="109"/>
      <c r="F1" s="109"/>
      <c r="G1" s="242" t="s">
        <v>225</v>
      </c>
      <c r="H1" s="242"/>
      <c r="I1" s="109"/>
      <c r="J1" s="109"/>
    </row>
    <row r="2" spans="1:12" ht="3.75" customHeight="1" x14ac:dyDescent="0.25">
      <c r="B2" s="110"/>
      <c r="D2" s="108"/>
      <c r="E2" s="109"/>
      <c r="F2" s="109"/>
      <c r="G2" s="111"/>
      <c r="H2" s="111"/>
      <c r="I2" s="109"/>
      <c r="J2" s="109"/>
    </row>
    <row r="3" spans="1:12" ht="6.75" customHeight="1" x14ac:dyDescent="0.25">
      <c r="D3" s="108"/>
      <c r="E3" s="109"/>
      <c r="F3" s="109"/>
      <c r="G3" s="109"/>
      <c r="H3" s="108"/>
      <c r="I3" s="109"/>
      <c r="J3" s="109"/>
    </row>
    <row r="4" spans="1:12" s="113" customFormat="1" ht="102" customHeight="1" x14ac:dyDescent="0.2">
      <c r="A4" s="243" t="s">
        <v>202</v>
      </c>
      <c r="B4" s="243"/>
      <c r="C4" s="243"/>
      <c r="D4" s="243"/>
      <c r="E4" s="243"/>
      <c r="F4" s="243"/>
      <c r="G4" s="243"/>
      <c r="H4" s="243"/>
      <c r="I4" s="112"/>
      <c r="J4" s="112"/>
      <c r="K4" s="112"/>
      <c r="L4" s="112"/>
    </row>
    <row r="6" spans="1:12" ht="49.5" customHeight="1" x14ac:dyDescent="0.25">
      <c r="A6" s="244" t="s">
        <v>164</v>
      </c>
      <c r="B6" s="244" t="s">
        <v>165</v>
      </c>
      <c r="C6" s="244" t="s">
        <v>166</v>
      </c>
      <c r="D6" s="246" t="s">
        <v>196</v>
      </c>
      <c r="E6" s="246"/>
      <c r="F6" s="246"/>
      <c r="G6" s="246"/>
      <c r="H6" s="247" t="s">
        <v>168</v>
      </c>
    </row>
    <row r="7" spans="1:12" ht="45.75" customHeight="1" x14ac:dyDescent="0.25">
      <c r="A7" s="245"/>
      <c r="B7" s="245"/>
      <c r="C7" s="245"/>
      <c r="D7" s="114" t="s">
        <v>169</v>
      </c>
      <c r="E7" s="115" t="s">
        <v>170</v>
      </c>
      <c r="F7" s="115" t="s">
        <v>171</v>
      </c>
      <c r="G7" s="115" t="s">
        <v>172</v>
      </c>
      <c r="H7" s="248"/>
    </row>
    <row r="8" spans="1:12" x14ac:dyDescent="0.25">
      <c r="A8" s="116">
        <v>1</v>
      </c>
      <c r="B8" s="116">
        <v>2</v>
      </c>
      <c r="C8" s="116">
        <v>3</v>
      </c>
      <c r="D8" s="116">
        <v>4</v>
      </c>
      <c r="E8" s="117">
        <v>5</v>
      </c>
      <c r="F8" s="117">
        <v>6</v>
      </c>
      <c r="G8" s="117">
        <v>7</v>
      </c>
      <c r="H8" s="117">
        <v>8</v>
      </c>
    </row>
    <row r="9" spans="1:12" s="121" customFormat="1" ht="180" x14ac:dyDescent="0.2">
      <c r="A9" s="118">
        <v>1</v>
      </c>
      <c r="B9" s="118" t="s">
        <v>217</v>
      </c>
      <c r="C9" s="118" t="s">
        <v>173</v>
      </c>
      <c r="D9" s="119" t="s">
        <v>174</v>
      </c>
      <c r="E9" s="120" t="s">
        <v>174</v>
      </c>
      <c r="F9" s="120" t="s">
        <v>174</v>
      </c>
      <c r="G9" s="120" t="s">
        <v>174</v>
      </c>
      <c r="H9" s="118" t="s">
        <v>161</v>
      </c>
    </row>
    <row r="10" spans="1:12" s="121" customFormat="1" ht="135" x14ac:dyDescent="0.2">
      <c r="A10" s="118">
        <v>2</v>
      </c>
      <c r="B10" s="118" t="s">
        <v>175</v>
      </c>
      <c r="C10" s="118" t="s">
        <v>176</v>
      </c>
      <c r="D10" s="119" t="s">
        <v>174</v>
      </c>
      <c r="E10" s="120" t="s">
        <v>174</v>
      </c>
      <c r="F10" s="120" t="s">
        <v>174</v>
      </c>
      <c r="G10" s="120" t="s">
        <v>174</v>
      </c>
      <c r="H10" s="118" t="s">
        <v>226</v>
      </c>
    </row>
    <row r="12" spans="1:12" x14ac:dyDescent="0.25">
      <c r="B12" s="122" t="s">
        <v>177</v>
      </c>
      <c r="H12" s="123" t="s">
        <v>178</v>
      </c>
    </row>
    <row r="13" spans="1:12" ht="64.5" customHeight="1" x14ac:dyDescent="0.25">
      <c r="D13" s="108"/>
      <c r="E13" s="109"/>
      <c r="F13" s="109"/>
      <c r="G13" s="242" t="s">
        <v>204</v>
      </c>
      <c r="H13" s="242"/>
      <c r="I13" s="109"/>
      <c r="J13" s="109"/>
    </row>
    <row r="14" spans="1:12" x14ac:dyDescent="0.25">
      <c r="D14" s="108"/>
      <c r="E14" s="109"/>
      <c r="F14" s="109"/>
      <c r="G14" s="109"/>
      <c r="H14" s="108"/>
      <c r="I14" s="109"/>
      <c r="J14" s="109"/>
    </row>
    <row r="15" spans="1:12" s="113" customFormat="1" ht="96.75" customHeight="1" x14ac:dyDescent="0.2">
      <c r="A15" s="243" t="s">
        <v>203</v>
      </c>
      <c r="B15" s="243"/>
      <c r="C15" s="243"/>
      <c r="D15" s="243"/>
      <c r="E15" s="243"/>
      <c r="F15" s="243"/>
      <c r="G15" s="243"/>
      <c r="H15" s="243"/>
      <c r="I15" s="112"/>
      <c r="J15" s="112"/>
      <c r="K15" s="112"/>
      <c r="L15" s="112"/>
    </row>
    <row r="17" spans="1:12" ht="49.5" customHeight="1" x14ac:dyDescent="0.25">
      <c r="A17" s="244" t="s">
        <v>164</v>
      </c>
      <c r="B17" s="244" t="s">
        <v>165</v>
      </c>
      <c r="C17" s="244" t="s">
        <v>166</v>
      </c>
      <c r="D17" s="246" t="s">
        <v>196</v>
      </c>
      <c r="E17" s="246"/>
      <c r="F17" s="246"/>
      <c r="G17" s="246"/>
      <c r="H17" s="247" t="s">
        <v>168</v>
      </c>
    </row>
    <row r="18" spans="1:12" ht="45.75" customHeight="1" x14ac:dyDescent="0.25">
      <c r="A18" s="245"/>
      <c r="B18" s="245"/>
      <c r="C18" s="245"/>
      <c r="D18" s="114" t="s">
        <v>169</v>
      </c>
      <c r="E18" s="115" t="s">
        <v>170</v>
      </c>
      <c r="F18" s="115" t="s">
        <v>171</v>
      </c>
      <c r="G18" s="115" t="s">
        <v>172</v>
      </c>
      <c r="H18" s="248"/>
    </row>
    <row r="19" spans="1:12" x14ac:dyDescent="0.25">
      <c r="A19" s="116">
        <v>1</v>
      </c>
      <c r="B19" s="116">
        <v>2</v>
      </c>
      <c r="C19" s="116">
        <v>3</v>
      </c>
      <c r="D19" s="116">
        <v>4</v>
      </c>
      <c r="E19" s="117">
        <v>5</v>
      </c>
      <c r="F19" s="117">
        <v>6</v>
      </c>
      <c r="G19" s="117">
        <v>7</v>
      </c>
      <c r="H19" s="117">
        <v>8</v>
      </c>
    </row>
    <row r="20" spans="1:12" s="121" customFormat="1" ht="134.25" customHeight="1" x14ac:dyDescent="0.2">
      <c r="A20" s="118">
        <v>1</v>
      </c>
      <c r="B20" s="118" t="s">
        <v>190</v>
      </c>
      <c r="C20" s="118" t="s">
        <v>176</v>
      </c>
      <c r="D20" s="119" t="s">
        <v>69</v>
      </c>
      <c r="E20" s="119" t="s">
        <v>174</v>
      </c>
      <c r="F20" s="119" t="s">
        <v>174</v>
      </c>
      <c r="G20" s="119" t="s">
        <v>69</v>
      </c>
      <c r="H20" s="118" t="s">
        <v>218</v>
      </c>
    </row>
    <row r="22" spans="1:12" x14ac:dyDescent="0.25">
      <c r="B22" s="122" t="s">
        <v>177</v>
      </c>
      <c r="H22" s="123" t="s">
        <v>178</v>
      </c>
    </row>
    <row r="24" spans="1:12" ht="64.5" customHeight="1" x14ac:dyDescent="0.25">
      <c r="D24" s="108"/>
      <c r="E24" s="109"/>
      <c r="F24" s="109"/>
      <c r="G24" s="242" t="s">
        <v>221</v>
      </c>
      <c r="H24" s="242"/>
      <c r="I24" s="109"/>
      <c r="J24" s="109"/>
    </row>
    <row r="25" spans="1:12" x14ac:dyDescent="0.25">
      <c r="D25" s="108"/>
      <c r="E25" s="109"/>
      <c r="F25" s="109"/>
      <c r="G25" s="109"/>
      <c r="H25" s="108"/>
      <c r="I25" s="109"/>
      <c r="J25" s="109"/>
    </row>
    <row r="26" spans="1:12" s="113" customFormat="1" ht="96.75" customHeight="1" x14ac:dyDescent="0.2">
      <c r="A26" s="243" t="s">
        <v>205</v>
      </c>
      <c r="B26" s="243"/>
      <c r="C26" s="243"/>
      <c r="D26" s="243"/>
      <c r="E26" s="243"/>
      <c r="F26" s="243"/>
      <c r="G26" s="243"/>
      <c r="H26" s="243"/>
      <c r="I26" s="112"/>
      <c r="J26" s="112"/>
      <c r="K26" s="112"/>
      <c r="L26" s="112"/>
    </row>
    <row r="28" spans="1:12" ht="49.5" customHeight="1" x14ac:dyDescent="0.25">
      <c r="A28" s="244" t="s">
        <v>164</v>
      </c>
      <c r="B28" s="244" t="s">
        <v>165</v>
      </c>
      <c r="C28" s="244" t="s">
        <v>166</v>
      </c>
      <c r="D28" s="246" t="s">
        <v>196</v>
      </c>
      <c r="E28" s="246"/>
      <c r="F28" s="246"/>
      <c r="G28" s="246"/>
      <c r="H28" s="247" t="s">
        <v>168</v>
      </c>
    </row>
    <row r="29" spans="1:12" ht="45.75" customHeight="1" x14ac:dyDescent="0.25">
      <c r="A29" s="245"/>
      <c r="B29" s="245"/>
      <c r="C29" s="245"/>
      <c r="D29" s="114" t="s">
        <v>169</v>
      </c>
      <c r="E29" s="115" t="s">
        <v>170</v>
      </c>
      <c r="F29" s="115" t="s">
        <v>171</v>
      </c>
      <c r="G29" s="115" t="s">
        <v>172</v>
      </c>
      <c r="H29" s="248"/>
    </row>
    <row r="30" spans="1:12" x14ac:dyDescent="0.25">
      <c r="A30" s="116">
        <v>1</v>
      </c>
      <c r="B30" s="116">
        <v>2</v>
      </c>
      <c r="C30" s="116">
        <v>3</v>
      </c>
      <c r="D30" s="116">
        <v>4</v>
      </c>
      <c r="E30" s="117">
        <v>5</v>
      </c>
      <c r="F30" s="117">
        <v>6</v>
      </c>
      <c r="G30" s="117">
        <v>7</v>
      </c>
      <c r="H30" s="117">
        <v>8</v>
      </c>
    </row>
    <row r="31" spans="1:12" s="121" customFormat="1" ht="134.25" customHeight="1" x14ac:dyDescent="0.2">
      <c r="A31" s="118">
        <v>1</v>
      </c>
      <c r="B31" s="118" t="s">
        <v>180</v>
      </c>
      <c r="C31" s="118" t="s">
        <v>179</v>
      </c>
      <c r="D31" s="119" t="s">
        <v>69</v>
      </c>
      <c r="E31" s="119" t="s">
        <v>174</v>
      </c>
      <c r="F31" s="119" t="s">
        <v>174</v>
      </c>
      <c r="G31" s="119" t="s">
        <v>69</v>
      </c>
      <c r="H31" s="118" t="s">
        <v>45</v>
      </c>
    </row>
    <row r="33" spans="1:12" x14ac:dyDescent="0.25">
      <c r="B33" s="122" t="s">
        <v>177</v>
      </c>
      <c r="H33" s="123" t="s">
        <v>178</v>
      </c>
    </row>
    <row r="35" spans="1:12" ht="64.5" customHeight="1" x14ac:dyDescent="0.25">
      <c r="D35" s="108"/>
      <c r="E35" s="109"/>
      <c r="F35" s="109"/>
      <c r="G35" s="242" t="s">
        <v>207</v>
      </c>
      <c r="H35" s="242"/>
      <c r="I35" s="109"/>
      <c r="J35" s="109"/>
    </row>
    <row r="36" spans="1:12" x14ac:dyDescent="0.25">
      <c r="D36" s="108"/>
      <c r="E36" s="109"/>
      <c r="F36" s="109"/>
      <c r="G36" s="109"/>
      <c r="H36" s="108"/>
      <c r="I36" s="109"/>
      <c r="J36" s="109"/>
    </row>
    <row r="37" spans="1:12" s="113" customFormat="1" ht="129" customHeight="1" x14ac:dyDescent="0.2">
      <c r="A37" s="243" t="s">
        <v>206</v>
      </c>
      <c r="B37" s="243"/>
      <c r="C37" s="243"/>
      <c r="D37" s="243"/>
      <c r="E37" s="243"/>
      <c r="F37" s="243"/>
      <c r="G37" s="243"/>
      <c r="H37" s="243"/>
      <c r="I37" s="112"/>
      <c r="J37" s="112"/>
      <c r="K37" s="112"/>
      <c r="L37" s="112"/>
    </row>
    <row r="39" spans="1:12" ht="49.5" customHeight="1" x14ac:dyDescent="0.25">
      <c r="A39" s="244" t="s">
        <v>164</v>
      </c>
      <c r="B39" s="244" t="s">
        <v>165</v>
      </c>
      <c r="C39" s="244" t="s">
        <v>166</v>
      </c>
      <c r="D39" s="246" t="s">
        <v>196</v>
      </c>
      <c r="E39" s="246"/>
      <c r="F39" s="246"/>
      <c r="G39" s="246"/>
      <c r="H39" s="247" t="s">
        <v>168</v>
      </c>
    </row>
    <row r="40" spans="1:12" ht="45.75" customHeight="1" x14ac:dyDescent="0.25">
      <c r="A40" s="245"/>
      <c r="B40" s="245"/>
      <c r="C40" s="245"/>
      <c r="D40" s="114" t="s">
        <v>169</v>
      </c>
      <c r="E40" s="115" t="s">
        <v>170</v>
      </c>
      <c r="F40" s="115" t="s">
        <v>171</v>
      </c>
      <c r="G40" s="115" t="s">
        <v>172</v>
      </c>
      <c r="H40" s="248"/>
    </row>
    <row r="41" spans="1:12" x14ac:dyDescent="0.25">
      <c r="A41" s="116">
        <v>1</v>
      </c>
      <c r="B41" s="116">
        <v>2</v>
      </c>
      <c r="C41" s="116">
        <v>3</v>
      </c>
      <c r="D41" s="116">
        <v>4</v>
      </c>
      <c r="E41" s="117">
        <v>5</v>
      </c>
      <c r="F41" s="117">
        <v>6</v>
      </c>
      <c r="G41" s="117">
        <v>7</v>
      </c>
      <c r="H41" s="117">
        <v>8</v>
      </c>
    </row>
    <row r="42" spans="1:12" s="121" customFormat="1" ht="105" x14ac:dyDescent="0.2">
      <c r="A42" s="118">
        <v>1</v>
      </c>
      <c r="B42" s="118" t="s">
        <v>191</v>
      </c>
      <c r="C42" s="118" t="s">
        <v>181</v>
      </c>
      <c r="D42" s="119" t="s">
        <v>69</v>
      </c>
      <c r="E42" s="120" t="s">
        <v>174</v>
      </c>
      <c r="F42" s="120" t="s">
        <v>174</v>
      </c>
      <c r="G42" s="120" t="s">
        <v>69</v>
      </c>
      <c r="H42" s="118" t="s">
        <v>229</v>
      </c>
    </row>
    <row r="43" spans="1:12" s="121" customFormat="1" x14ac:dyDescent="0.2">
      <c r="A43" s="124"/>
      <c r="B43" s="124"/>
      <c r="C43" s="124"/>
      <c r="D43" s="125"/>
      <c r="E43" s="126"/>
      <c r="F43" s="126"/>
      <c r="G43" s="126"/>
      <c r="H43" s="124"/>
    </row>
    <row r="44" spans="1:12" x14ac:dyDescent="0.25">
      <c r="A44" s="122" t="s">
        <v>177</v>
      </c>
      <c r="H44" s="123" t="s">
        <v>178</v>
      </c>
    </row>
    <row r="46" spans="1:12" ht="64.5" customHeight="1" x14ac:dyDescent="0.25">
      <c r="D46" s="108"/>
      <c r="E46" s="109"/>
      <c r="F46" s="109"/>
      <c r="G46" s="242" t="s">
        <v>222</v>
      </c>
      <c r="H46" s="242"/>
      <c r="I46" s="109"/>
      <c r="J46" s="109"/>
    </row>
    <row r="47" spans="1:12" s="113" customFormat="1" ht="106.5" customHeight="1" x14ac:dyDescent="0.2">
      <c r="A47" s="243" t="s">
        <v>208</v>
      </c>
      <c r="B47" s="243"/>
      <c r="C47" s="243"/>
      <c r="D47" s="243"/>
      <c r="E47" s="243"/>
      <c r="F47" s="243"/>
      <c r="G47" s="243"/>
      <c r="H47" s="243"/>
      <c r="I47" s="112"/>
      <c r="J47" s="112"/>
      <c r="K47" s="112"/>
      <c r="L47" s="112"/>
    </row>
    <row r="49" spans="1:12" ht="49.5" customHeight="1" x14ac:dyDescent="0.25">
      <c r="A49" s="244" t="s">
        <v>164</v>
      </c>
      <c r="B49" s="244" t="s">
        <v>165</v>
      </c>
      <c r="C49" s="244" t="s">
        <v>166</v>
      </c>
      <c r="D49" s="246" t="s">
        <v>196</v>
      </c>
      <c r="E49" s="246"/>
      <c r="F49" s="246"/>
      <c r="G49" s="246"/>
      <c r="H49" s="247" t="s">
        <v>168</v>
      </c>
    </row>
    <row r="50" spans="1:12" ht="45.75" customHeight="1" x14ac:dyDescent="0.25">
      <c r="A50" s="245"/>
      <c r="B50" s="245"/>
      <c r="C50" s="245"/>
      <c r="D50" s="114" t="s">
        <v>169</v>
      </c>
      <c r="E50" s="115" t="s">
        <v>170</v>
      </c>
      <c r="F50" s="115" t="s">
        <v>171</v>
      </c>
      <c r="G50" s="115" t="s">
        <v>172</v>
      </c>
      <c r="H50" s="248"/>
    </row>
    <row r="51" spans="1:12" x14ac:dyDescent="0.25">
      <c r="A51" s="116">
        <v>1</v>
      </c>
      <c r="B51" s="116">
        <v>2</v>
      </c>
      <c r="C51" s="116">
        <v>3</v>
      </c>
      <c r="D51" s="116">
        <v>4</v>
      </c>
      <c r="E51" s="117">
        <v>5</v>
      </c>
      <c r="F51" s="117">
        <v>6</v>
      </c>
      <c r="G51" s="117">
        <v>7</v>
      </c>
      <c r="H51" s="117">
        <v>8</v>
      </c>
    </row>
    <row r="52" spans="1:12" ht="102" customHeight="1" x14ac:dyDescent="0.25">
      <c r="A52" s="118">
        <v>1</v>
      </c>
      <c r="B52" s="118" t="s">
        <v>182</v>
      </c>
      <c r="C52" s="118" t="s">
        <v>181</v>
      </c>
      <c r="D52" s="119" t="s">
        <v>69</v>
      </c>
      <c r="E52" s="120" t="s">
        <v>174</v>
      </c>
      <c r="F52" s="120" t="s">
        <v>174</v>
      </c>
      <c r="G52" s="120" t="s">
        <v>69</v>
      </c>
      <c r="H52" s="118" t="s">
        <v>219</v>
      </c>
    </row>
    <row r="53" spans="1:12" ht="120" x14ac:dyDescent="0.25">
      <c r="A53" s="118">
        <v>2</v>
      </c>
      <c r="B53" s="118" t="s">
        <v>183</v>
      </c>
      <c r="C53" s="118" t="s">
        <v>184</v>
      </c>
      <c r="D53" s="119" t="s">
        <v>69</v>
      </c>
      <c r="E53" s="120" t="s">
        <v>174</v>
      </c>
      <c r="F53" s="120" t="s">
        <v>174</v>
      </c>
      <c r="G53" s="120" t="s">
        <v>69</v>
      </c>
      <c r="H53" s="118" t="s">
        <v>236</v>
      </c>
    </row>
    <row r="54" spans="1:12" ht="105" x14ac:dyDescent="0.25">
      <c r="A54" s="118">
        <v>3</v>
      </c>
      <c r="B54" s="118" t="s">
        <v>185</v>
      </c>
      <c r="C54" s="118" t="s">
        <v>173</v>
      </c>
      <c r="D54" s="119" t="s">
        <v>69</v>
      </c>
      <c r="E54" s="120" t="s">
        <v>174</v>
      </c>
      <c r="F54" s="120" t="s">
        <v>174</v>
      </c>
      <c r="G54" s="120" t="s">
        <v>69</v>
      </c>
      <c r="H54" s="96" t="s">
        <v>186</v>
      </c>
    </row>
    <row r="55" spans="1:12" x14ac:dyDescent="0.25">
      <c r="G55" s="109"/>
      <c r="H55" s="97"/>
      <c r="I55" s="109"/>
    </row>
    <row r="56" spans="1:12" x14ac:dyDescent="0.25">
      <c r="A56" s="122" t="s">
        <v>177</v>
      </c>
      <c r="H56" s="123" t="s">
        <v>178</v>
      </c>
      <c r="I56" s="109"/>
    </row>
    <row r="57" spans="1:12" ht="9" customHeight="1" x14ac:dyDescent="0.25">
      <c r="G57" s="109"/>
      <c r="H57" s="109"/>
      <c r="I57" s="109"/>
    </row>
    <row r="58" spans="1:12" ht="64.5" hidden="1" customHeight="1" x14ac:dyDescent="0.25">
      <c r="D58" s="108"/>
      <c r="E58" s="109"/>
      <c r="F58" s="109"/>
      <c r="G58" s="242" t="s">
        <v>209</v>
      </c>
      <c r="H58" s="242"/>
      <c r="I58" s="109"/>
      <c r="J58" s="109"/>
    </row>
    <row r="59" spans="1:12" hidden="1" x14ac:dyDescent="0.25">
      <c r="D59" s="108"/>
      <c r="E59" s="109"/>
      <c r="F59" s="109"/>
      <c r="G59" s="109"/>
      <c r="H59" s="108"/>
      <c r="I59" s="109"/>
      <c r="J59" s="109"/>
    </row>
    <row r="60" spans="1:12" s="113" customFormat="1" ht="100.5" hidden="1" customHeight="1" x14ac:dyDescent="0.2">
      <c r="A60" s="243" t="s">
        <v>210</v>
      </c>
      <c r="B60" s="243"/>
      <c r="C60" s="243"/>
      <c r="D60" s="243"/>
      <c r="E60" s="243"/>
      <c r="F60" s="243"/>
      <c r="G60" s="243"/>
      <c r="H60" s="243"/>
      <c r="I60" s="112"/>
      <c r="J60" s="112"/>
      <c r="K60" s="112"/>
      <c r="L60" s="112"/>
    </row>
    <row r="61" spans="1:12" hidden="1" x14ac:dyDescent="0.25"/>
    <row r="62" spans="1:12" ht="49.5" hidden="1" customHeight="1" x14ac:dyDescent="0.25">
      <c r="A62" s="244" t="s">
        <v>164</v>
      </c>
      <c r="B62" s="244" t="s">
        <v>165</v>
      </c>
      <c r="C62" s="244" t="s">
        <v>166</v>
      </c>
      <c r="D62" s="246" t="s">
        <v>167</v>
      </c>
      <c r="E62" s="246"/>
      <c r="F62" s="246"/>
      <c r="G62" s="246"/>
      <c r="H62" s="247" t="s">
        <v>168</v>
      </c>
    </row>
    <row r="63" spans="1:12" ht="45.75" hidden="1" customHeight="1" x14ac:dyDescent="0.25">
      <c r="A63" s="245"/>
      <c r="B63" s="245"/>
      <c r="C63" s="245"/>
      <c r="D63" s="114" t="s">
        <v>169</v>
      </c>
      <c r="E63" s="115" t="s">
        <v>170</v>
      </c>
      <c r="F63" s="115" t="s">
        <v>171</v>
      </c>
      <c r="G63" s="115" t="s">
        <v>172</v>
      </c>
      <c r="H63" s="248"/>
    </row>
    <row r="64" spans="1:12" hidden="1" x14ac:dyDescent="0.25">
      <c r="A64" s="116">
        <v>1</v>
      </c>
      <c r="B64" s="116">
        <v>2</v>
      </c>
      <c r="C64" s="116">
        <v>3</v>
      </c>
      <c r="D64" s="116">
        <v>4</v>
      </c>
      <c r="E64" s="117">
        <v>5</v>
      </c>
      <c r="F64" s="117">
        <v>6</v>
      </c>
      <c r="G64" s="117">
        <v>7</v>
      </c>
      <c r="H64" s="117">
        <v>8</v>
      </c>
    </row>
    <row r="65" spans="1:8" s="121" customFormat="1" ht="105" hidden="1" customHeight="1" x14ac:dyDescent="0.2">
      <c r="A65" s="118">
        <v>1</v>
      </c>
      <c r="B65" s="118" t="s">
        <v>187</v>
      </c>
      <c r="C65" s="118" t="s">
        <v>188</v>
      </c>
      <c r="D65" s="119" t="s">
        <v>69</v>
      </c>
      <c r="E65" s="120" t="s">
        <v>174</v>
      </c>
      <c r="F65" s="120" t="s">
        <v>174</v>
      </c>
      <c r="G65" s="120" t="s">
        <v>69</v>
      </c>
      <c r="H65" s="96" t="s">
        <v>189</v>
      </c>
    </row>
    <row r="66" spans="1:8" hidden="1" x14ac:dyDescent="0.25">
      <c r="G66" s="109"/>
      <c r="H66" s="97"/>
    </row>
    <row r="67" spans="1:8" hidden="1" x14ac:dyDescent="0.25">
      <c r="A67" s="122" t="s">
        <v>177</v>
      </c>
      <c r="H67" s="123" t="s">
        <v>178</v>
      </c>
    </row>
    <row r="68" spans="1:8" x14ac:dyDescent="0.25">
      <c r="G68" s="109"/>
      <c r="H68" s="97"/>
    </row>
    <row r="69" spans="1:8" x14ac:dyDescent="0.25">
      <c r="G69" s="109"/>
      <c r="H69" s="97"/>
    </row>
    <row r="70" spans="1:8" x14ac:dyDescent="0.25">
      <c r="G70" s="109"/>
      <c r="H70" s="109"/>
    </row>
  </sheetData>
  <mergeCells count="42">
    <mergeCell ref="G13:H13"/>
    <mergeCell ref="A15:H15"/>
    <mergeCell ref="A17:A18"/>
    <mergeCell ref="B17:B18"/>
    <mergeCell ref="C17:C18"/>
    <mergeCell ref="D17:G17"/>
    <mergeCell ref="H17:H18"/>
    <mergeCell ref="G58:H58"/>
    <mergeCell ref="A60:H60"/>
    <mergeCell ref="A62:A63"/>
    <mergeCell ref="B62:B63"/>
    <mergeCell ref="C62:C63"/>
    <mergeCell ref="D62:G62"/>
    <mergeCell ref="H62:H63"/>
    <mergeCell ref="G46:H46"/>
    <mergeCell ref="A47:H47"/>
    <mergeCell ref="A49:A50"/>
    <mergeCell ref="B49:B50"/>
    <mergeCell ref="C49:C50"/>
    <mergeCell ref="D49:G49"/>
    <mergeCell ref="H49:H50"/>
    <mergeCell ref="G35:H35"/>
    <mergeCell ref="A37:H37"/>
    <mergeCell ref="A39:A40"/>
    <mergeCell ref="B39:B40"/>
    <mergeCell ref="C39:C40"/>
    <mergeCell ref="D39:G39"/>
    <mergeCell ref="H39:H40"/>
    <mergeCell ref="G24:H24"/>
    <mergeCell ref="A26:H26"/>
    <mergeCell ref="A28:A29"/>
    <mergeCell ref="B28:B29"/>
    <mergeCell ref="C28:C29"/>
    <mergeCell ref="D28:G28"/>
    <mergeCell ref="H28:H29"/>
    <mergeCell ref="G1:H1"/>
    <mergeCell ref="A4:H4"/>
    <mergeCell ref="A6:A7"/>
    <mergeCell ref="B6:B7"/>
    <mergeCell ref="C6:C7"/>
    <mergeCell ref="D6:G6"/>
    <mergeCell ref="H6:H7"/>
  </mergeCells>
  <pageMargins left="0.35433070866141736" right="0.35433070866141736" top="0.82677165354330717" bottom="0.62992125984251968" header="0.51181102362204722" footer="0.51181102362204722"/>
  <pageSetup paperSize="9" scale="85" fitToWidth="0" orientation="landscape" r:id="rId1"/>
  <headerFooter alignWithMargins="0"/>
  <rowBreaks count="5" manualBreakCount="5">
    <brk id="12" max="16383" man="1"/>
    <brk id="23" max="16383" man="1"/>
    <brk id="34" max="16383" man="1"/>
    <brk id="45" max="16383" man="1"/>
    <brk id="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2</vt:lpstr>
      <vt:lpstr>Приложение 3</vt:lpstr>
      <vt:lpstr>Приложение 4 </vt:lpstr>
      <vt:lpstr>Приложение 5 </vt:lpstr>
      <vt:lpstr>дорожные карты</vt:lpstr>
      <vt:lpstr>'Приложение 3'!Заголовки_для_печати</vt:lpstr>
      <vt:lpstr>'Приложение 4 '!Заголовки_для_печати</vt:lpstr>
      <vt:lpstr>'Приложение 5 '!Заголовки_для_печати</vt:lpstr>
      <vt:lpstr>'Приложение 2'!Область_печати</vt:lpstr>
      <vt:lpstr>'Приложение 4 '!Область_печати</vt:lpstr>
      <vt:lpstr>'Приложение 5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vvkrasilnikova</cp:lastModifiedBy>
  <cp:lastPrinted>2017-05-29T11:16:37Z</cp:lastPrinted>
  <dcterms:created xsi:type="dcterms:W3CDTF">1996-10-08T23:32:33Z</dcterms:created>
  <dcterms:modified xsi:type="dcterms:W3CDTF">2017-05-29T11:27:26Z</dcterms:modified>
</cp:coreProperties>
</file>