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9060" activeTab="1"/>
  </bookViews>
  <sheets>
    <sheet name="Приложение 1 (Паспорт)" sheetId="1" r:id="rId1"/>
    <sheet name="Приложение 2 ПП I (Паспорт)" sheetId="2" r:id="rId2"/>
    <sheet name="Приложение 3 ПП I" sheetId="4" r:id="rId3"/>
    <sheet name="Приложение 4 ПП I" sheetId="26" r:id="rId4"/>
    <sheet name="Приложение 5 ППI" sheetId="3" r:id="rId5"/>
    <sheet name="Приложение 6  ПП I" sheetId="5" r:id="rId6"/>
    <sheet name="Приложение 7 ПП I" sheetId="8" r:id="rId7"/>
    <sheet name="Приложение 8 ПП I" sheetId="6" r:id="rId8"/>
    <sheet name="Приложение 9 ПП II (Паспорт)" sheetId="10" r:id="rId9"/>
    <sheet name="Приложение 10 ПП II " sheetId="11" r:id="rId10"/>
    <sheet name="Приложение 11 ПП II " sheetId="27" r:id="rId11"/>
    <sheet name="Приложение 12 ПП II " sheetId="12" r:id="rId12"/>
    <sheet name="Приложение 13 ПП II " sheetId="13" r:id="rId13"/>
    <sheet name="Приложение 14 ПП II " sheetId="14" r:id="rId14"/>
    <sheet name="Приложение 15 ПП II" sheetId="15" r:id="rId15"/>
    <sheet name="Приложение 16 ПП III (Паспо (2" sheetId="30" r:id="rId16"/>
    <sheet name="Приложение 17 ПП III " sheetId="16" r:id="rId17"/>
    <sheet name="Приложение 18 ПП III " sheetId="28" r:id="rId18"/>
    <sheet name="Приложение 19 ПП III  (2)" sheetId="31" r:id="rId19"/>
    <sheet name="Приложение 20 ПП III  (2)" sheetId="32" r:id="rId20"/>
    <sheet name="Приложение 21 ПП III" sheetId="19" r:id="rId21"/>
    <sheet name="Приложение 22 ПП IV (Паспорт)" sheetId="21" r:id="rId22"/>
    <sheet name="Приложение 23 ПП IV" sheetId="22" r:id="rId23"/>
    <sheet name="Приложение 24 ПП IV" sheetId="29" r:id="rId24"/>
    <sheet name="Приложение 25 ПП IV " sheetId="23" r:id="rId25"/>
    <sheet name="Приложение 26 ПП IV " sheetId="24" r:id="rId26"/>
    <sheet name="Приложение 25 ПП IV" sheetId="25" state="hidden" r:id="rId27"/>
  </sheets>
  <externalReferences>
    <externalReference r:id="rId28"/>
  </externalReferences>
  <definedNames>
    <definedName name="_xlnm.Print_Area" localSheetId="0">'Приложение 1 (Паспорт)'!$A$1:$H$71</definedName>
    <definedName name="_xlnm.Print_Area" localSheetId="11">'Приложение 12 ПП II '!$A$1:$G$672</definedName>
    <definedName name="_xlnm.Print_Area" localSheetId="12">'Приложение 13 ПП II '!$A$1:$M$121</definedName>
    <definedName name="_xlnm.Print_Area" localSheetId="3">'Приложение 4 ПП I'!$A$1:$F$15</definedName>
    <definedName name="_xlnm.Print_Area" localSheetId="4">'Приложение 5 ППI'!$A$1:$G$196</definedName>
    <definedName name="_xlnm.Print_Area" localSheetId="8">'Приложение 9 ПП II (Паспорт)'!$A$1:$K$48</definedName>
  </definedNames>
  <calcPr calcId="145621"/>
</workbook>
</file>

<file path=xl/calcChain.xml><?xml version="1.0" encoding="utf-8"?>
<calcChain xmlns="http://schemas.openxmlformats.org/spreadsheetml/2006/main">
  <c r="F45" i="5" l="1"/>
  <c r="F41" i="5" s="1"/>
  <c r="K41" i="5"/>
  <c r="J41" i="5"/>
  <c r="I41" i="5"/>
  <c r="H41" i="5"/>
  <c r="G41" i="5"/>
  <c r="E41" i="5"/>
  <c r="F40" i="5"/>
  <c r="F36" i="5" s="1"/>
  <c r="K36" i="5"/>
  <c r="J36" i="5"/>
  <c r="I36" i="5"/>
  <c r="H36" i="5"/>
  <c r="G36" i="5"/>
  <c r="E36" i="5"/>
  <c r="F34" i="5"/>
  <c r="K30" i="5"/>
  <c r="J30" i="5"/>
  <c r="I30" i="5"/>
  <c r="H30" i="5"/>
  <c r="F30" i="5"/>
  <c r="K25" i="5"/>
  <c r="J25" i="5"/>
  <c r="I25" i="5"/>
  <c r="H25" i="5"/>
  <c r="E25" i="5"/>
  <c r="F24" i="5"/>
  <c r="F20" i="5" s="1"/>
  <c r="K20" i="5"/>
  <c r="J20" i="5"/>
  <c r="I20" i="5"/>
  <c r="H20" i="5"/>
  <c r="G20" i="5"/>
  <c r="E20" i="5"/>
  <c r="K15" i="5"/>
  <c r="J15" i="5"/>
  <c r="I15" i="5"/>
  <c r="H15" i="5"/>
  <c r="E15" i="5"/>
  <c r="K13" i="5"/>
  <c r="K9" i="5" s="1"/>
  <c r="J13" i="5"/>
  <c r="J9" i="5" s="1"/>
  <c r="I13" i="5"/>
  <c r="H13" i="5"/>
  <c r="H9" i="5" s="1"/>
  <c r="G13" i="5"/>
  <c r="G9" i="5" s="1"/>
  <c r="E13" i="5"/>
  <c r="E9" i="5" s="1"/>
  <c r="I9" i="5"/>
  <c r="F13" i="5" l="1"/>
  <c r="F9" i="5" s="1"/>
  <c r="F116" i="13"/>
  <c r="F115" i="13"/>
  <c r="F114" i="13"/>
  <c r="F113" i="13"/>
  <c r="K112" i="13"/>
  <c r="E112" i="13"/>
  <c r="F111" i="13"/>
  <c r="F110" i="13"/>
  <c r="F109" i="13"/>
  <c r="F108" i="13"/>
  <c r="K107" i="13"/>
  <c r="J107" i="13"/>
  <c r="I107" i="13"/>
  <c r="H107" i="13"/>
  <c r="G107" i="13"/>
  <c r="F107" i="13" s="1"/>
  <c r="F105" i="13"/>
  <c r="K104" i="13"/>
  <c r="J104" i="13"/>
  <c r="I104" i="13"/>
  <c r="H104" i="13"/>
  <c r="G104" i="13"/>
  <c r="G103" i="13"/>
  <c r="F103" i="13"/>
  <c r="K102" i="13"/>
  <c r="J102" i="13" s="1"/>
  <c r="I102" i="13" s="1"/>
  <c r="H102" i="13" s="1"/>
  <c r="G102" i="13" s="1"/>
  <c r="F102" i="13" s="1"/>
  <c r="F101" i="13"/>
  <c r="E101" i="13"/>
  <c r="G81" i="13"/>
  <c r="F75" i="13"/>
  <c r="F71" i="13"/>
  <c r="F69" i="13"/>
  <c r="F65" i="13"/>
  <c r="F63" i="13"/>
  <c r="F62" i="13"/>
  <c r="F61" i="13"/>
  <c r="K60" i="13"/>
  <c r="J60" i="13"/>
  <c r="I60" i="13"/>
  <c r="H60" i="13"/>
  <c r="F60" i="13" s="1"/>
  <c r="G60" i="13"/>
  <c r="F43" i="13"/>
  <c r="F42" i="13"/>
  <c r="F41" i="13"/>
  <c r="K40" i="13"/>
  <c r="J40" i="13"/>
  <c r="I40" i="13"/>
  <c r="H40" i="13"/>
  <c r="G40" i="13"/>
  <c r="F38" i="13"/>
  <c r="F37" i="13"/>
  <c r="F36" i="13"/>
  <c r="K35" i="13"/>
  <c r="J35" i="13"/>
  <c r="I35" i="13"/>
  <c r="H35" i="13"/>
  <c r="G35" i="13"/>
  <c r="F28" i="13"/>
  <c r="F27" i="13"/>
  <c r="F26" i="13"/>
  <c r="K25" i="13"/>
  <c r="J25" i="13"/>
  <c r="I25" i="13"/>
  <c r="H25" i="13"/>
  <c r="G25" i="13"/>
  <c r="F19" i="13"/>
  <c r="F18" i="13"/>
  <c r="F17" i="13"/>
  <c r="F16" i="13"/>
  <c r="K15" i="13"/>
  <c r="J15" i="13"/>
  <c r="I15" i="13"/>
  <c r="H15" i="13"/>
  <c r="G15" i="13"/>
  <c r="E12" i="13"/>
  <c r="H9" i="13"/>
  <c r="G9" i="13"/>
  <c r="F662" i="12"/>
  <c r="F650" i="12"/>
  <c r="F644" i="12"/>
  <c r="F643" i="12"/>
  <c r="F642" i="12"/>
  <c r="F641" i="12"/>
  <c r="F640" i="12"/>
  <c r="F639" i="12"/>
  <c r="F632" i="12"/>
  <c r="F626" i="12"/>
  <c r="F620" i="12"/>
  <c r="F614" i="12"/>
  <c r="F613" i="12"/>
  <c r="F612" i="12"/>
  <c r="F611" i="12"/>
  <c r="F610" i="12"/>
  <c r="F609" i="12"/>
  <c r="F602" i="12"/>
  <c r="F596" i="12"/>
  <c r="F590" i="12"/>
  <c r="F584" i="12"/>
  <c r="F583" i="12"/>
  <c r="F582" i="12"/>
  <c r="F581" i="12"/>
  <c r="F580" i="12"/>
  <c r="F579" i="12"/>
  <c r="F572" i="12"/>
  <c r="F571" i="12"/>
  <c r="F570" i="12"/>
  <c r="F569" i="12"/>
  <c r="F568" i="12"/>
  <c r="F566" i="12" s="1"/>
  <c r="F567" i="12"/>
  <c r="F560" i="12"/>
  <c r="F554" i="12"/>
  <c r="F553" i="12"/>
  <c r="F552" i="12"/>
  <c r="F551" i="12"/>
  <c r="F550" i="12"/>
  <c r="F549" i="12"/>
  <c r="F542" i="12"/>
  <c r="F530" i="12"/>
  <c r="F506" i="12"/>
  <c r="F500" i="12"/>
  <c r="F494" i="12"/>
  <c r="F488" i="12"/>
  <c r="F476" i="12"/>
  <c r="F470" i="12"/>
  <c r="F464" i="12"/>
  <c r="F446" i="12"/>
  <c r="F440" i="12"/>
  <c r="F433" i="12"/>
  <c r="F432" i="12"/>
  <c r="F431" i="12"/>
  <c r="F416" i="12"/>
  <c r="F410" i="12"/>
  <c r="F404" i="12"/>
  <c r="F392" i="12"/>
  <c r="F386" i="12"/>
  <c r="F380" i="12"/>
  <c r="F374" i="12"/>
  <c r="F368" i="12"/>
  <c r="F362" i="12"/>
  <c r="F338" i="12"/>
  <c r="F332" i="12"/>
  <c r="F326" i="12"/>
  <c r="F320" i="12"/>
  <c r="F314" i="12"/>
  <c r="F313" i="12"/>
  <c r="F312" i="12"/>
  <c r="F311" i="12"/>
  <c r="F310" i="12"/>
  <c r="F309" i="12"/>
  <c r="F302" i="12"/>
  <c r="F296" i="12"/>
  <c r="F290" i="12"/>
  <c r="F284" i="12"/>
  <c r="F278" i="12"/>
  <c r="F272" i="12"/>
  <c r="F266" i="12"/>
  <c r="F260" i="12"/>
  <c r="F254" i="12"/>
  <c r="F248" i="12"/>
  <c r="F242" i="12"/>
  <c r="F236" i="12"/>
  <c r="F230" i="12"/>
  <c r="F224" i="12"/>
  <c r="F218" i="12"/>
  <c r="F212" i="12"/>
  <c r="F206" i="12"/>
  <c r="F200" i="12"/>
  <c r="F194" i="12"/>
  <c r="F193" i="12"/>
  <c r="F192" i="12"/>
  <c r="F191" i="12"/>
  <c r="F190" i="12"/>
  <c r="F189" i="12"/>
  <c r="F182" i="12"/>
  <c r="F176" i="12"/>
  <c r="F170" i="12"/>
  <c r="F164" i="12"/>
  <c r="F163" i="12"/>
  <c r="F162" i="12"/>
  <c r="F161" i="12"/>
  <c r="F160" i="12"/>
  <c r="F159" i="12"/>
  <c r="F152" i="12"/>
  <c r="F146" i="12"/>
  <c r="F140" i="12"/>
  <c r="F134" i="12"/>
  <c r="F133" i="12"/>
  <c r="F132" i="12"/>
  <c r="F131" i="12"/>
  <c r="F130" i="12"/>
  <c r="F129" i="12"/>
  <c r="F128" i="12" s="1"/>
  <c r="F122" i="12"/>
  <c r="F116" i="12"/>
  <c r="F110" i="12"/>
  <c r="F104" i="12"/>
  <c r="F103" i="12"/>
  <c r="F102" i="12"/>
  <c r="F101" i="12"/>
  <c r="F100" i="12"/>
  <c r="F99" i="12"/>
  <c r="F92" i="12"/>
  <c r="F80" i="12"/>
  <c r="F74" i="12"/>
  <c r="F68" i="12"/>
  <c r="F62" i="12"/>
  <c r="F56" i="12"/>
  <c r="F50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13" i="12" s="1"/>
  <c r="F30" i="12"/>
  <c r="F29" i="12"/>
  <c r="F28" i="12"/>
  <c r="F27" i="12"/>
  <c r="F26" i="12" s="1"/>
  <c r="F25" i="12"/>
  <c r="F24" i="12"/>
  <c r="F23" i="12"/>
  <c r="F22" i="12"/>
  <c r="F10" i="12" s="1"/>
  <c r="F21" i="12"/>
  <c r="F19" i="12"/>
  <c r="F18" i="12"/>
  <c r="F17" i="12"/>
  <c r="F11" i="12" s="1"/>
  <c r="F16" i="12"/>
  <c r="F15" i="12"/>
  <c r="F12" i="12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14" i="27"/>
  <c r="B14" i="27"/>
  <c r="C13" i="27"/>
  <c r="B13" i="27"/>
  <c r="C12" i="27"/>
  <c r="B12" i="27"/>
  <c r="C11" i="27"/>
  <c r="B11" i="27"/>
  <c r="C10" i="27"/>
  <c r="B10" i="27"/>
  <c r="C9" i="27"/>
  <c r="B9" i="27"/>
  <c r="C8" i="27"/>
  <c r="B8" i="27"/>
  <c r="C7" i="27"/>
  <c r="B7" i="27"/>
  <c r="C6" i="27"/>
  <c r="B6" i="27"/>
  <c r="C5" i="27"/>
  <c r="B5" i="27"/>
  <c r="N28" i="11"/>
  <c r="M28" i="11"/>
  <c r="L28" i="11"/>
  <c r="K28" i="11"/>
  <c r="H28" i="11"/>
  <c r="G28" i="11"/>
  <c r="N27" i="11"/>
  <c r="M27" i="11"/>
  <c r="L27" i="11"/>
  <c r="K27" i="11"/>
  <c r="H27" i="11"/>
  <c r="G27" i="11"/>
  <c r="N26" i="11"/>
  <c r="M26" i="11"/>
  <c r="L26" i="11"/>
  <c r="K26" i="11"/>
  <c r="H26" i="11"/>
  <c r="G26" i="11"/>
  <c r="N25" i="11"/>
  <c r="M25" i="11"/>
  <c r="L25" i="11"/>
  <c r="K25" i="11"/>
  <c r="H25" i="11"/>
  <c r="G25" i="11"/>
  <c r="N24" i="11"/>
  <c r="M24" i="11"/>
  <c r="L24" i="11"/>
  <c r="K24" i="11"/>
  <c r="H24" i="11"/>
  <c r="G24" i="11"/>
  <c r="N23" i="11"/>
  <c r="M23" i="11"/>
  <c r="L23" i="11"/>
  <c r="K23" i="11"/>
  <c r="H23" i="11"/>
  <c r="G23" i="11"/>
  <c r="N22" i="11"/>
  <c r="M22" i="11"/>
  <c r="L22" i="11"/>
  <c r="K22" i="11"/>
  <c r="H22" i="11"/>
  <c r="G22" i="11"/>
  <c r="N21" i="11"/>
  <c r="M21" i="11"/>
  <c r="L21" i="11"/>
  <c r="K21" i="11"/>
  <c r="H21" i="11"/>
  <c r="G21" i="11"/>
  <c r="N20" i="11"/>
  <c r="M20" i="11"/>
  <c r="L20" i="11"/>
  <c r="K20" i="11"/>
  <c r="H20" i="11"/>
  <c r="G20" i="11"/>
  <c r="N19" i="11"/>
  <c r="M19" i="11"/>
  <c r="L19" i="11"/>
  <c r="K19" i="11"/>
  <c r="H19" i="11"/>
  <c r="G19" i="11"/>
  <c r="N18" i="11"/>
  <c r="M18" i="11"/>
  <c r="L18" i="11"/>
  <c r="K18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N10" i="11"/>
  <c r="M10" i="11"/>
  <c r="L10" i="11"/>
  <c r="K10" i="11"/>
  <c r="H10" i="11"/>
  <c r="G10" i="11"/>
  <c r="N9" i="11"/>
  <c r="M9" i="11"/>
  <c r="L9" i="11"/>
  <c r="K9" i="11"/>
  <c r="H9" i="11"/>
  <c r="G9" i="11"/>
  <c r="N8" i="11"/>
  <c r="M8" i="11"/>
  <c r="L8" i="11"/>
  <c r="K8" i="11"/>
  <c r="H8" i="11"/>
  <c r="G8" i="11"/>
  <c r="J24" i="10"/>
  <c r="J23" i="10"/>
  <c r="J22" i="10"/>
  <c r="J21" i="10"/>
  <c r="I20" i="10"/>
  <c r="H20" i="10"/>
  <c r="G20" i="10"/>
  <c r="F20" i="10"/>
  <c r="E20" i="10"/>
  <c r="F32" i="12" l="1"/>
  <c r="F578" i="12"/>
  <c r="F20" i="12"/>
  <c r="F98" i="12"/>
  <c r="F308" i="12"/>
  <c r="F638" i="12"/>
  <c r="F25" i="13"/>
  <c r="F40" i="13"/>
  <c r="F104" i="13"/>
  <c r="J20" i="10"/>
  <c r="F158" i="12"/>
  <c r="F9" i="12"/>
  <c r="F8" i="12" s="1"/>
  <c r="F14" i="12"/>
  <c r="F38" i="12"/>
  <c r="F188" i="12"/>
  <c r="F548" i="12"/>
  <c r="F608" i="12"/>
  <c r="F15" i="13"/>
  <c r="F35" i="13"/>
  <c r="N21" i="22"/>
  <c r="M21" i="22"/>
  <c r="L21" i="22"/>
  <c r="K21" i="22"/>
  <c r="J21" i="22"/>
  <c r="I21" i="22"/>
  <c r="K20" i="22"/>
  <c r="L20" i="22" s="1"/>
  <c r="M20" i="22" s="1"/>
  <c r="N20" i="22" s="1"/>
  <c r="F150" i="3" l="1"/>
  <c r="F151" i="3"/>
  <c r="F152" i="3"/>
  <c r="F153" i="3"/>
  <c r="F149" i="3"/>
  <c r="K11" i="32"/>
  <c r="J11" i="32"/>
  <c r="I11" i="32"/>
  <c r="H11" i="32"/>
  <c r="H12" i="30"/>
  <c r="I12" i="30"/>
  <c r="J9" i="30" s="1"/>
  <c r="J12" i="30"/>
  <c r="K9" i="30" s="1"/>
  <c r="F12" i="30"/>
  <c r="G9" i="30" s="1"/>
  <c r="I9" i="30"/>
  <c r="G12" i="30"/>
  <c r="H9" i="30" s="1"/>
  <c r="D15" i="1" l="1"/>
  <c r="E15" i="1"/>
  <c r="F15" i="1"/>
  <c r="G15" i="1"/>
  <c r="C15" i="1"/>
  <c r="D13" i="1"/>
  <c r="E13" i="1"/>
  <c r="F13" i="1"/>
  <c r="G13" i="1"/>
  <c r="C13" i="1"/>
  <c r="D12" i="1"/>
  <c r="E12" i="1"/>
  <c r="F12" i="1"/>
  <c r="G12" i="1"/>
  <c r="C12" i="1"/>
  <c r="H15" i="1" l="1"/>
  <c r="H13" i="1"/>
  <c r="H12" i="1"/>
  <c r="F78" i="3" l="1"/>
  <c r="F79" i="3"/>
  <c r="F80" i="3"/>
  <c r="F81" i="3"/>
  <c r="F77" i="3"/>
  <c r="F82" i="3"/>
  <c r="F30" i="3"/>
  <c r="F31" i="3"/>
  <c r="F32" i="3"/>
  <c r="F33" i="3"/>
  <c r="F29" i="3"/>
  <c r="F34" i="3"/>
  <c r="F12" i="3"/>
  <c r="F13" i="3"/>
  <c r="F14" i="3"/>
  <c r="F15" i="3"/>
  <c r="F11" i="3"/>
  <c r="F28" i="3" l="1"/>
  <c r="F10" i="3"/>
  <c r="F76" i="3"/>
  <c r="F178" i="3" l="1"/>
  <c r="F177" i="3"/>
  <c r="F176" i="3"/>
  <c r="F175" i="3"/>
  <c r="F174" i="3"/>
  <c r="F173" i="3"/>
  <c r="F154" i="3"/>
  <c r="F134" i="3"/>
  <c r="F128" i="3" s="1"/>
  <c r="F118" i="3"/>
  <c r="F112" i="3"/>
  <c r="F105" i="3"/>
  <c r="F104" i="3"/>
  <c r="F103" i="3"/>
  <c r="F102" i="3"/>
  <c r="F94" i="3"/>
  <c r="F88" i="3"/>
  <c r="F58" i="3"/>
  <c r="F52" i="3" s="1"/>
  <c r="F57" i="3"/>
  <c r="F56" i="3"/>
  <c r="F55" i="3"/>
  <c r="F54" i="3"/>
  <c r="F53" i="3"/>
  <c r="F46" i="3"/>
  <c r="F22" i="3" s="1"/>
  <c r="F40" i="3"/>
  <c r="F27" i="3"/>
  <c r="F9" i="3" s="1"/>
  <c r="F26" i="3"/>
  <c r="F8" i="3" s="1"/>
  <c r="F25" i="3"/>
  <c r="F7" i="3" s="1"/>
  <c r="F24" i="3"/>
  <c r="F6" i="3" s="1"/>
  <c r="F23" i="3"/>
  <c r="F5" i="3" s="1"/>
  <c r="H17" i="2" l="1"/>
  <c r="F14" i="1" s="1"/>
  <c r="F16" i="1" s="1"/>
  <c r="F148" i="3"/>
  <c r="F4" i="3"/>
  <c r="F132" i="3"/>
  <c r="F126" i="3" s="1"/>
  <c r="F17" i="2" s="1"/>
  <c r="D14" i="1" s="1"/>
  <c r="D16" i="1" s="1"/>
  <c r="F133" i="3"/>
  <c r="F127" i="3" s="1"/>
  <c r="G17" i="2" s="1"/>
  <c r="E14" i="1" s="1"/>
  <c r="E16" i="1" s="1"/>
  <c r="F172" i="3"/>
  <c r="F135" i="3"/>
  <c r="F129" i="3" s="1"/>
  <c r="I17" i="2" s="1"/>
  <c r="G14" i="1" s="1"/>
  <c r="G16" i="1" s="1"/>
  <c r="F131" i="3"/>
  <c r="F125" i="3" l="1"/>
  <c r="E17" i="2" s="1"/>
  <c r="C14" i="1" s="1"/>
  <c r="C16" i="1" s="1"/>
  <c r="H16" i="1" s="1"/>
  <c r="F130" i="3"/>
  <c r="F124" i="3" s="1"/>
  <c r="J17" i="2" l="1"/>
  <c r="E13" i="2"/>
  <c r="I8" i="32" l="1"/>
  <c r="J8" i="32"/>
  <c r="K8" i="32"/>
  <c r="G34" i="32"/>
  <c r="H34" i="32"/>
  <c r="I34" i="32"/>
  <c r="K13" i="30"/>
  <c r="K14" i="30"/>
  <c r="K15" i="30"/>
  <c r="K16" i="30"/>
  <c r="K12" i="30" l="1"/>
  <c r="F34" i="32"/>
  <c r="F8" i="32"/>
  <c r="B6" i="26" l="1"/>
  <c r="C18" i="29" l="1"/>
  <c r="C17" i="29"/>
  <c r="C16" i="29"/>
  <c r="C15" i="29"/>
  <c r="C14" i="29"/>
  <c r="C13" i="29"/>
  <c r="C12" i="29"/>
  <c r="C11" i="29"/>
  <c r="C10" i="29"/>
  <c r="C9" i="29"/>
  <c r="C8" i="29"/>
  <c r="C7" i="29"/>
  <c r="C6" i="29"/>
  <c r="C5" i="29"/>
  <c r="C4" i="29"/>
  <c r="B11" i="29"/>
  <c r="B12" i="29"/>
  <c r="B13" i="29"/>
  <c r="B14" i="29"/>
  <c r="B15" i="29"/>
  <c r="B16" i="29"/>
  <c r="B17" i="29"/>
  <c r="B18" i="29"/>
  <c r="B10" i="29"/>
  <c r="B9" i="29"/>
  <c r="B8" i="29"/>
  <c r="B7" i="29"/>
  <c r="B6" i="29"/>
  <c r="B5" i="29"/>
  <c r="B4" i="29"/>
  <c r="C15" i="26" l="1"/>
  <c r="C14" i="26"/>
  <c r="C13" i="26"/>
  <c r="C12" i="26"/>
  <c r="C11" i="26"/>
  <c r="C10" i="26"/>
  <c r="C9" i="26"/>
  <c r="C8" i="26"/>
  <c r="C7" i="26"/>
  <c r="C6" i="26"/>
  <c r="C5" i="26"/>
  <c r="C4" i="26"/>
  <c r="B15" i="26"/>
  <c r="B14" i="26"/>
  <c r="B13" i="26"/>
  <c r="B12" i="26"/>
  <c r="B11" i="26"/>
  <c r="B10" i="26"/>
  <c r="B9" i="26"/>
  <c r="B8" i="26"/>
  <c r="B7" i="26"/>
  <c r="B5" i="26"/>
  <c r="B4" i="26"/>
  <c r="B31" i="1" l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30" i="1"/>
  <c r="A22" i="2"/>
  <c r="A20" i="2" l="1"/>
  <c r="A19" i="2"/>
  <c r="A23" i="2"/>
  <c r="A21" i="2"/>
  <c r="A24" i="2"/>
  <c r="A25" i="2"/>
  <c r="A26" i="2"/>
  <c r="A27" i="2"/>
  <c r="A28" i="2"/>
  <c r="A30" i="2"/>
  <c r="H14" i="1" l="1"/>
  <c r="J16" i="2" l="1"/>
  <c r="F8" i="4" s="1"/>
  <c r="J15" i="2"/>
  <c r="D8" i="4" s="1"/>
  <c r="J14" i="2"/>
  <c r="C8" i="4" s="1"/>
  <c r="G13" i="2" l="1"/>
  <c r="H13" i="2" l="1"/>
  <c r="I13" i="2"/>
  <c r="F13" i="2"/>
  <c r="E8" i="4" l="1"/>
  <c r="J13" i="2"/>
</calcChain>
</file>

<file path=xl/sharedStrings.xml><?xml version="1.0" encoding="utf-8"?>
<sst xmlns="http://schemas.openxmlformats.org/spreadsheetml/2006/main" count="2797" uniqueCount="672">
  <si>
    <t>"Предпринимательство городского округа Химки"</t>
  </si>
  <si>
    <t>Координатор муниципальной программы</t>
  </si>
  <si>
    <t>Заместитель Главы Администрации городского округа по общим вопросам</t>
  </si>
  <si>
    <t>Муниципальный заказчик муниципальной программы</t>
  </si>
  <si>
    <t>Цель муниципальной программы</t>
  </si>
  <si>
    <t>Перечень подпрограмм</t>
  </si>
  <si>
    <t>Источники финансирования муниципальной программы, 
в том числе по годам</t>
  </si>
  <si>
    <t>Расходы  (тыс. рублей)</t>
  </si>
  <si>
    <t>Всего</t>
  </si>
  <si>
    <t>2017 год</t>
  </si>
  <si>
    <t>2018 год</t>
  </si>
  <si>
    <t>Средства бюджета Московской области</t>
  </si>
  <si>
    <t>Средства федерального бюджета</t>
  </si>
  <si>
    <t>-</t>
  </si>
  <si>
    <t>Средства бюджета городского округа Химки</t>
  </si>
  <si>
    <t>Внебюджетные источники</t>
  </si>
  <si>
    <t>Всего, в том числе по годам</t>
  </si>
  <si>
    <t>Планируемые результаты реализации  муниципальной программы:</t>
  </si>
  <si>
    <t>Ед. измерения</t>
  </si>
  <si>
    <t>единиц</t>
  </si>
  <si>
    <t>процент</t>
  </si>
  <si>
    <t>Количество вновь созданных  предприятий малого и среднего бизнеса</t>
  </si>
  <si>
    <t>Темп роста объема инвестиций в основной капитал малых предприятий</t>
  </si>
  <si>
    <t>Количество малых и средних предприятий на 1000 жителей</t>
  </si>
  <si>
    <t>руб.</t>
  </si>
  <si>
    <t>Количество субъектов малого и среднего предпринимательства, получивших государственную поддержку</t>
  </si>
  <si>
    <t>Объём инвестиций в основной капитал в отраслях торговли и сферы услуг</t>
  </si>
  <si>
    <t>тыс. руб.</t>
  </si>
  <si>
    <t>Прирост торговых площадей с использованием внебюджетных инвестиций</t>
  </si>
  <si>
    <t>тыс. кв.м.</t>
  </si>
  <si>
    <t>Обеспеченность населения площадью торговых объектов</t>
  </si>
  <si>
    <t>Обеспеченность населения услугами общественного питания</t>
  </si>
  <si>
    <t>Доля ликвидированных розничных рынков, не соответствующих требованиям законодательства, от общего количества выявленных несанкционированных</t>
  </si>
  <si>
    <t>Доля ликвидированных нестационарных объектов, не соответствующих требованиям законодательства, от общего количества выявленных несанкционированных</t>
  </si>
  <si>
    <t>Количество проведенных ярмарок на одно место, включенное в сводный перечень мест для проведения ярмарок</t>
  </si>
  <si>
    <t>Увеличение количества социальных предприятий</t>
  </si>
  <si>
    <t>Доля обоснованных, частично обоснованных жалоб в Федеральную антимонопольную службу (ФАС России) (от общего количества опубликованных торгов)</t>
  </si>
  <si>
    <t>Доля несостоявшихся торгов от общего количества объявленных торгов</t>
  </si>
  <si>
    <t>Среднее количество участников на торгах</t>
  </si>
  <si>
    <t>количество участников в одной процедуре</t>
  </si>
  <si>
    <t>Количество реализованных требований Стандарта развития конкуренции в Московской области</t>
  </si>
  <si>
    <t>рублей</t>
  </si>
  <si>
    <t>Количество созданных рабочих мест, всего</t>
  </si>
  <si>
    <t>Объём отгруженной продукции высокотехнологичных и наукоёмких видов экономической деятельности по крупным и средним организациям</t>
  </si>
  <si>
    <t>Количество привлеченных резидентов в индустриальные парки, технопарки и промзоны</t>
  </si>
  <si>
    <t>на срок 2017-2021 годы</t>
  </si>
  <si>
    <t xml:space="preserve">Муниципальный заказчик подпрограммы </t>
  </si>
  <si>
    <t>Задача I подпрограммы</t>
  </si>
  <si>
    <t>Увеличение количества субъектов малого и среднего предпринимательства, осуществляющих деятельность в сфере обрабатывающих производств и технологических инноваций в рамках обеспечения доступности производственной и высокотехнологичной инфраструктуры для субъектов малого и среднего предпринимательства</t>
  </si>
  <si>
    <t>Отчетный (базовый) период</t>
  </si>
  <si>
    <t>Задача II подпрограммы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</si>
  <si>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</si>
  <si>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Наименование подпрограммы</t>
  </si>
  <si>
    <t>Главный распорядитель бюджетных средств</t>
  </si>
  <si>
    <t>Источник финансирования</t>
  </si>
  <si>
    <t>Итого</t>
  </si>
  <si>
    <t>Всего:
в том числе</t>
  </si>
  <si>
    <t xml:space="preserve">Планируемые результаты реализации подпрограммы:                                                                            </t>
  </si>
  <si>
    <t>Единицы измерения</t>
  </si>
  <si>
    <t xml:space="preserve">единиц </t>
  </si>
  <si>
    <t>№ п/п</t>
  </si>
  <si>
    <t>Задачи, направленные на достижение цели</t>
  </si>
  <si>
    <t>Планируемый объем финансирования на решение данной задачи (тыс.руб.)</t>
  </si>
  <si>
    <t>Показатель реализации мероприятий муниципальной программы (подпрограммы)</t>
  </si>
  <si>
    <t>Единица изме рения</t>
  </si>
  <si>
    <t>Отчетный базовый период/базовое значение показателя (на начало реализации подпрограммы)</t>
  </si>
  <si>
    <t>Планируемое значение показателя по годам реализации</t>
  </si>
  <si>
    <t xml:space="preserve">Другие источники </t>
  </si>
  <si>
    <t>Наименование мероприятия подпрограммы</t>
  </si>
  <si>
    <t xml:space="preserve">Расчет необходимых финансовых ресурсов на реализацию мероприятия 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</si>
  <si>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</si>
  <si>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</si>
  <si>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</t>
  </si>
  <si>
    <t xml:space="preserve">Всего              </t>
  </si>
  <si>
    <t>Бюджет городского округа Химки</t>
  </si>
  <si>
    <t>Основное мероприятие:                                                                   Реализация механизмов поддержки субъектов малого и среднего предпринимательства</t>
  </si>
  <si>
    <t>Сумма бюджетов всех подпунктов  пункта 2 перечисленных ниже в настоящей таблице</t>
  </si>
  <si>
    <t>2.1</t>
  </si>
  <si>
    <t>Мероприятие:                                                                                            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услуг).</t>
  </si>
  <si>
    <t>2.2</t>
  </si>
  <si>
    <t>2.4</t>
  </si>
  <si>
    <t>2.3</t>
  </si>
  <si>
    <t>3</t>
  </si>
  <si>
    <t>Основное мероприятие: Финансовое обеспечение выполнения муниципальных услуг (выполнение работ)</t>
  </si>
  <si>
    <t>3.1</t>
  </si>
  <si>
    <t>3.2</t>
  </si>
  <si>
    <t>Мероприятия по реализации подпрограммы</t>
  </si>
  <si>
    <t>Срок исполнения мероприятия</t>
  </si>
  <si>
    <t>Источники финансирования</t>
  </si>
  <si>
    <t>Объем финансирования мероприятия в текущем финансовом году (тыс. руб.)*</t>
  </si>
  <si>
    <t xml:space="preserve">Всего,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</si>
  <si>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</si>
  <si>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</si>
  <si>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</si>
  <si>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1.</t>
  </si>
  <si>
    <t>2017-2021г.г</t>
  </si>
  <si>
    <t xml:space="preserve">Внебюджетные источники         </t>
  </si>
  <si>
    <t>2.</t>
  </si>
  <si>
    <t xml:space="preserve">Средства бюджета городского округа         </t>
  </si>
  <si>
    <t>Основное мероприятие  "Реализация механизмов поддержки субъектов малого и среднего предпринимательства"</t>
  </si>
  <si>
    <t>Мероприятие:                                               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услуг).</t>
  </si>
  <si>
    <t>Средства бюджета Московской</t>
  </si>
  <si>
    <t>Основное мероприятие "Финансовое обеспечение выполнения муниципальных услуг (выполнение работ)"</t>
  </si>
  <si>
    <t>№
п/п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</si>
  <si>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</si>
  <si>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должность, ФИО)</t>
  </si>
  <si>
    <t>Результат исполнения</t>
  </si>
  <si>
    <t>I квартал</t>
  </si>
  <si>
    <t>II квартал</t>
  </si>
  <si>
    <t>III квартал</t>
  </si>
  <si>
    <t>IV квартал</t>
  </si>
  <si>
    <t xml:space="preserve">Разработка и утверждение правовой документации </t>
  </si>
  <si>
    <t>Директор МБУ «Малый бизнес Химки» - А.В. Свиридченков</t>
  </si>
  <si>
    <t>+</t>
  </si>
  <si>
    <t xml:space="preserve">Согласование муниципального задания </t>
  </si>
  <si>
    <t>Утверждение муниципального задания на следующий финансовый год</t>
  </si>
  <si>
    <t>3.</t>
  </si>
  <si>
    <t xml:space="preserve">Консультационная, организационная, методическая и правовая помощь и поддержка при создании и развитии субъектов малого и среднего предпринимательства Московской области в форме: 
- очных индивидуальных/групповых устных консультаций и индивидуальных очных/заочных документированных консультаций по различным направлениям (вопросам) предпринимательской деятельности субъектам МСП, систематизированных по общим и специальным вопросам создания и ведения бизнеса (в т.ч. по мерам финансовой поддержки и требований по подготовке заявок, имущественной поддержки, вопросам продвижения товаров и услуг - ярмарки, вопросам обучения, гос. заказа и др.);
- индивидуальных очных/заочных документированных консультаций по правовой поддержки субъектам МСП, в т.ч. по вопросам преодоления административных барьеров;
- заочных индивидуальных устных справочных консультаций в рамках работы справочной службы поддержки по обращениям в контакт-центр или через интернет (электронная почта, сайт и т.д.)
</t>
  </si>
  <si>
    <t>отчет о выполнении муниципального задания</t>
  </si>
  <si>
    <t>4.</t>
  </si>
  <si>
    <t>5.</t>
  </si>
  <si>
    <t>Разработка и утверждение плана финансово-хозяйственной деятельности</t>
  </si>
  <si>
    <t>План финансово-хозяйственной деятельности, утверждение бюджета на обеспечение деятельности МБУ "Малый бизнес Химки"</t>
  </si>
  <si>
    <t xml:space="preserve">Заместитель Главы Администрации </t>
  </si>
  <si>
    <t>_____________________________________________________И.П. Панчук</t>
  </si>
  <si>
    <t>______________________________________________И.П. Панчук</t>
  </si>
  <si>
    <t xml:space="preserve">1. </t>
  </si>
  <si>
    <t xml:space="preserve">Прием заявок на конкурс от субъектов малого и среднего предпринимательства </t>
  </si>
  <si>
    <t>Проверка документов, подготовка экспертных заключений.</t>
  </si>
  <si>
    <t>Проведение конкурса</t>
  </si>
  <si>
    <t>6.</t>
  </si>
  <si>
    <t>Предоставление субсидий субъектам малого и среднего предпринимательства</t>
  </si>
  <si>
    <t xml:space="preserve">Паспорт подпрограммы </t>
  </si>
  <si>
    <t>Задача III подпрограммы</t>
  </si>
  <si>
    <t>Планируемые результаты реализации подпрограммы:</t>
  </si>
  <si>
    <t>Единица измерения</t>
  </si>
  <si>
    <t>Прирост рабочих мест на объектах бытовых услуг</t>
  </si>
  <si>
    <t>рабочих мест</t>
  </si>
  <si>
    <t>Прирост посадочных мест на объектах общественного питания</t>
  </si>
  <si>
    <t xml:space="preserve">Планируемые результаты реализации подпрограммы </t>
  </si>
  <si>
    <t>Планируемый объем финансирования на решение данной задачи 
(тыс. руб.)</t>
  </si>
  <si>
    <t>Количественные и/или качественные целевые показатели, характеризующие достижение целей и решение задач</t>
  </si>
  <si>
    <t>Единица        измерения</t>
  </si>
  <si>
    <t>Базовое значение показателя (на начало реализации подпрограммы)</t>
  </si>
  <si>
    <t xml:space="preserve"> Задача 1. Развитие потребительского рынка и сферы услуг на территории 
городского округа Химки</t>
  </si>
  <si>
    <t>Задача 2. Развитие похоронного дела</t>
  </si>
  <si>
    <t>Общий объем финансовых ресурсов, необходимых для реализации мероприятия, в том числе по годам тыс. руб.</t>
  </si>
  <si>
    <r>
      <t xml:space="preserve">Основное мероприятие. 
</t>
    </r>
    <r>
      <rPr>
        <sz val="11"/>
        <color indexed="8"/>
        <rFont val="Times New Roman"/>
        <family val="1"/>
        <charset val="204"/>
      </rPr>
      <t>Развитие потребительского рынка и сферы услуг на территории городского округа Химки.</t>
    </r>
  </si>
  <si>
    <t>Расходы учтены в общем объеме финансовых ресурсов, необходимых для реализации мероприятия.</t>
  </si>
  <si>
    <t>Средства бюджета Московской
области</t>
  </si>
  <si>
    <t xml:space="preserve">Средства бюджета городского округа Химки      </t>
  </si>
  <si>
    <t>1.1</t>
  </si>
  <si>
    <t>Мероприятие.
Ввод (строительство) новых современных мощностей инфраструктуры потребительского рынка и сферы услуг.</t>
  </si>
  <si>
    <t xml:space="preserve">Средства бюджета городского округа Химки    </t>
  </si>
  <si>
    <t>1.2</t>
  </si>
  <si>
    <t>1.3</t>
  </si>
  <si>
    <t>1.4</t>
  </si>
  <si>
    <t>1.5</t>
  </si>
  <si>
    <t>Мероприятие.
Реализация мероприятий, направленных на популяризацию и повышение престижа профессий работников торговли и услуг в целях привлечения постоянного населения городского округа для работы в сфере потребительского рынка и услуг</t>
  </si>
  <si>
    <t>2</t>
  </si>
  <si>
    <t>Мероприятие. 
Обеспечение деятельности МКУ "Специализированная служба в сфере погребения и похоронного дела"</t>
  </si>
  <si>
    <t>Средства бюджета Московской области и Федерального бюджета будут внесены в бюджет городского округа Химки после распределения бюджетных ассигнований между муниципальными образованиями и их утверждения Законом Московской области. Финансирование из бюджета городского округа Химки будет необходимо в случае открытия нового кладбища.</t>
  </si>
  <si>
    <t>Средства бюджета Московской
области**</t>
  </si>
  <si>
    <t>Проведён анализ существующей предложений на рынке от организаций, предоставляющих услуги по инвентаризации захоронений, произведённых  на кладбищах. По результатам анализа определено, что в среднем стоимость инвентаризации 1 га земли составляет порядка 65,8 тыс.руб., в городском округе кладбища занимают 40,918 га, что составляет 2692,4 тыс.руб. Необходимо произвести установку программного обеспечения на компьютеры - 646,85 тыс.руб. Информационное сопровождение в течении 12 месяцев составит 360,4 тыс.руб. Далее ежегодно порядка 370 тыс.руб. - информационное сопровождение (техническая поддержка). Инвентаризация проводится один раз в три года.</t>
  </si>
  <si>
    <t>2017г.</t>
  </si>
  <si>
    <t>2018г.</t>
  </si>
  <si>
    <t>2019г.</t>
  </si>
  <si>
    <t>2020г.</t>
  </si>
  <si>
    <t>2021г.</t>
  </si>
  <si>
    <t>Мероприятие.
Проведение работ по инвентаризации кладбищ на территории городского округа Химки.</t>
  </si>
  <si>
    <t>Мероприятие.
Модернизация основных фондов субъектов социально- ориентированного предпринимательства по продовольственной, непродовольственной группе товаров, в сфере услуг</t>
  </si>
  <si>
    <t>Мероприятие.
Развитие губернаторской программы "100 бань Подмосковья"</t>
  </si>
  <si>
    <t xml:space="preserve">Всего,                                     (тыс. руб.)        </t>
  </si>
  <si>
    <t>Задача 1. 
Развитие потребительского рынка и сферы услуг на территории 
городского округа Химки</t>
  </si>
  <si>
    <t>2017-2021</t>
  </si>
  <si>
    <t>Основное мероприятие Развитие потребительского рынка и сферы услуг на территории городского округа Химки</t>
  </si>
  <si>
    <t>1.1.1.</t>
  </si>
  <si>
    <t xml:space="preserve">Обеспечение населения площадью торговых объектов согласно утвержденным нормативам минимальной обеспеченности населения площадью торговых объектов
</t>
  </si>
  <si>
    <t>Приведение нестационарной торговой деятельности в правовое русло</t>
  </si>
  <si>
    <t>Обеспечение населения отечественной сельхозпродукцией по доступным ценам</t>
  </si>
  <si>
    <t>Обеспечение населения сезонными продовольственными товарами по сниженным ценам</t>
  </si>
  <si>
    <t>Мероприятие. 
Реализация мероприятий, направленных на популяризацию и повышение престижа профессий работников торговли и услуг в целях привлечения постоянного населения городского округа для работы в сфере потребительского рынка и услуг</t>
  </si>
  <si>
    <t xml:space="preserve">Увеличение количества работников  в сфере потребительского рынка и услуг среди постоянного населения городского округа </t>
  </si>
  <si>
    <t xml:space="preserve"> Задача 2.            
Развитие похоронного дела.</t>
  </si>
  <si>
    <t>Развитие похоронного дела на территории городского округа Химки, выполнение мероприятий, направленных на повышение качества услуг в сфере погребения.</t>
  </si>
  <si>
    <t>Обеспечение деятельности МКУ "Специализированная служба в сфере погребения и похоронного дела"</t>
  </si>
  <si>
    <t>Проведение работ по ограждению территорий  вновь созданных кладбищ.</t>
  </si>
  <si>
    <t>Содержание в надлежащем состояние могил и надгробий Героев Советского Союза, Героев Российской Федерации или полных кавалеров ордена Славы.</t>
  </si>
  <si>
    <t>Ведение единого реестра захоронений на кладбищах по установленной программе.</t>
  </si>
  <si>
    <t>Задача 3. 
Развитие социально- ориентированного предпринимательства на территории городского округа Химки</t>
  </si>
  <si>
    <t>Обеспечение льготных категорий граждан продовольственными, непродовольственными товарами, услугами по сниженным ценам.</t>
  </si>
  <si>
    <t>Основное мероприятие  Развитие социально- ориентированного предпринимательства на территории городского округа Химки</t>
  </si>
  <si>
    <t>3.1.1.</t>
  </si>
  <si>
    <t>Мероприятие.
Модернизация основных фондов субъектов социально- ориентированного предпринимательства по продовольственной, непродовольственной группе товаров, в сфере услуг.</t>
  </si>
  <si>
    <t>Обеспечение льготных категорий граждан продовольственными товарами по сниженным ценам.</t>
  </si>
  <si>
    <t>3.1.2.</t>
  </si>
  <si>
    <t>Обеспечение льготных категорий граждан услугами по сниженным ценам.</t>
  </si>
  <si>
    <t>Определение потребностей в городском округе Химки в количестве и специализации объектов потребительского рынка и услуг</t>
  </si>
  <si>
    <t>Привлечение инвесторов с целью строительства (реконструкции) объектов потребительского рынка и услуг, информационная поддержка хозяйствующих субъектов, реализующих инвестиционные проекты в сфере развития инфраструктуры потребительского рынка и услуг</t>
  </si>
  <si>
    <t>Проведение учета существующих торговых объектов, разработка и утверждение схемы размещения нестационарных торговых объектов, разработка конкурсной документации, проведение конкурса, мониторинг нестационарных торговых объектов с целью выявления незаконно размещенных объектов и принятия мер по их демонтажу</t>
  </si>
  <si>
    <t>Ликвидация нестационарных торговых объектов, несоответствующих требованиям законодательства, от общего количества выявленных несанкционированных</t>
  </si>
  <si>
    <t>__________________________И.П. Панчук</t>
  </si>
  <si>
    <r>
      <t>_</t>
    </r>
    <r>
      <rPr>
        <u/>
        <sz val="10"/>
        <rFont val="Times New Roman"/>
        <family val="1"/>
        <charset val="204"/>
      </rPr>
      <t>2017</t>
    </r>
    <r>
      <rPr>
        <sz val="10"/>
        <rFont val="Times New Roman"/>
        <family val="1"/>
        <charset val="204"/>
      </rPr>
      <t>_ год (контрольный срок)</t>
    </r>
  </si>
  <si>
    <t>Проведение летних и зимних работ по содержанию мест захоронений, работ по ограждению/обвалке кладбищ</t>
  </si>
  <si>
    <t>Соответствие кладбищ требованиям порядка деятельности общественных кладбищ и крематориев на территории Московской области</t>
  </si>
  <si>
    <t>Разработка и утверждение соответствующей документации для проведения работ по инвентаризации, проведение конкурса, инвентаризации, утверждение тарифов на расходы по транспортировке в морг с места обнаружения или происшествия умерших для производства судебно-медицинской экспертизы и патологоанатомического вскрытия</t>
  </si>
  <si>
    <t>Проведение инвентаризации, утверждение тарифов на расходы по транспортировке в морг с места обнаружения или происшествия умерших для производства судебно-медицинской экспертизы и патологоанатомического вскрытия.</t>
  </si>
  <si>
    <t>____________________________  И.П. Панчук</t>
  </si>
  <si>
    <t>Администрация городского округа Химки</t>
  </si>
  <si>
    <t>Развитие сферы муниципальных закупок и внедрение Стандарта развития конкуренции городского округа Химки</t>
  </si>
  <si>
    <t>2019 год</t>
  </si>
  <si>
    <t>2020 год</t>
  </si>
  <si>
    <t>2021 год</t>
  </si>
  <si>
    <t>Ед.измерения</t>
  </si>
  <si>
    <t xml:space="preserve">Планируемые результаты реализации </t>
  </si>
  <si>
    <t>подпрограммы "Развитие конкуренции"</t>
  </si>
  <si>
    <t>Средства бюджета городского округа</t>
  </si>
  <si>
    <t xml:space="preserve">Средства Федерального бюджета </t>
  </si>
  <si>
    <r>
      <rPr>
        <b/>
        <sz val="11"/>
        <rFont val="Times New Roman"/>
        <family val="1"/>
        <charset val="204"/>
      </rPr>
      <t xml:space="preserve">Задача 1  </t>
    </r>
    <r>
      <rPr>
        <sz val="11"/>
        <rFont val="Times New Roman"/>
        <family val="1"/>
        <charset val="204"/>
      </rPr>
      <t xml:space="preserve">     </t>
    </r>
  </si>
  <si>
    <t>Наименование мероприятия подпрограммы*</t>
  </si>
  <si>
    <t>Источник финансирования**</t>
  </si>
  <si>
    <t>Расчет необходимых финансовых ресурсов на реализацию мероприятия ***</t>
  </si>
  <si>
    <t>Общий объем финансовых ресурсов необходимых для реализации мероприятия, в том числе по годам ****</t>
  </si>
  <si>
    <t>Эксплуатационные расходы, возникающие в результате реализации мероприятия*****</t>
  </si>
  <si>
    <t>Подпрограмма 3. Развитие конкуренции</t>
  </si>
  <si>
    <t>Фонд оплаты труда и прочие расходы</t>
  </si>
  <si>
    <t>Всего (тыс.руб.)
2017 год
2018 год
2019 год
2020 год
2021 год</t>
  </si>
  <si>
    <t xml:space="preserve">Средства бюджета городского округа       </t>
  </si>
  <si>
    <t>1.7</t>
  </si>
  <si>
    <t>2017  год (контрольный срок)</t>
  </si>
  <si>
    <t xml:space="preserve">Определение поставщиков (подрядчиков, исполнителей) для муниципальных заказчиков и бюджетных учреждений </t>
  </si>
  <si>
    <t>Снижение доли обоснованных, частично обоснованных жалоб в Федеральную антимонопольную службу (ФАС России) (от общего количества опубликованных торгов)  до 1,2 %</t>
  </si>
  <si>
    <t>Снижение доли несостоявшихся торгов от общего количества объявленных торгов 
до 18 %</t>
  </si>
  <si>
    <t>Увеличение количества реализованных требований Стандарта развития конкуренции в Московской области до 6 единиц</t>
  </si>
  <si>
    <t>Увеличение экономии бюджетных денежных средств в результате проведения торгов от общей суммы объявленных торгов до 
10 %</t>
  </si>
  <si>
    <t>Увеличение доли закупок среди субъектов малого и среднего предпринимательства, социально-ориентированных некоммерческих организаций до 25 %</t>
  </si>
  <si>
    <t>Среднемесячная начисленная заработная плата работников организаций, не относящихся к субъектам малого предпринимательства, средняя численность работников которых превышает 15 человек</t>
  </si>
  <si>
    <t>Инвестиции в основной капитал (за исключением бюджетных средств) без инвестиций, направленных на строительство жилья</t>
  </si>
  <si>
    <t>млн. рублей</t>
  </si>
  <si>
    <t>тысяч рублей на
человека</t>
  </si>
  <si>
    <t xml:space="preserve">Внебюджетные источники </t>
  </si>
  <si>
    <t>2017 год - 0
2018 год - 0
2019 год - 0
2020 год - 0
2021 год - 0</t>
  </si>
  <si>
    <t xml:space="preserve">Основное мероприятие 1
Модернизация и инновационное развитие экономики </t>
  </si>
  <si>
    <t>Приложение № 25
к муниципальной программе 
"Предпринимательство городского округа Химки"</t>
  </si>
  <si>
    <t>2017-2021 годы</t>
  </si>
  <si>
    <r>
      <t xml:space="preserve">Основное мероприятие 1 </t>
    </r>
    <r>
      <rPr>
        <sz val="11"/>
        <rFont val="Times New Roman"/>
        <family val="1"/>
        <charset val="204"/>
      </rPr>
      <t xml:space="preserve">Модернизация и инновационное развитие экономики </t>
    </r>
  </si>
  <si>
    <t xml:space="preserve">Повышение уровня инвестиционной активности в городском округе Химки на 50% к 2021 году. </t>
  </si>
  <si>
    <t>"Дорожная карта" 
по выполнению основного мероприятия "Модернизация и инновационное развитие экономики"
подпрограммы "Улучшение инвестиционного климата в сфере промышленного производства городского округа Химки"
муниципальной программы городского округа "Предпринимательство городского округа Химки"</t>
  </si>
  <si>
    <t>2019 год (контрольный срок)</t>
  </si>
  <si>
    <t xml:space="preserve">Увеличение объёма инвестиций, создание и модернизация высокопроизводительных рабочих мест, увеличение среднемесячной заработной платы, развитие высокотехнологичных и наукоёмких отраслей, создание благоприятного инвестиционного климата, проведение выставок </t>
  </si>
  <si>
    <t xml:space="preserve">Гудков М. В. - начальник Управления инвестиций и инноваций.
</t>
  </si>
  <si>
    <t>__________________________________________И.П. Панчук</t>
  </si>
  <si>
    <t>2017 год (контрольный срок)</t>
  </si>
  <si>
    <t xml:space="preserve">Количество объектов инфраструктуры поддержки субъектов малого и среднего предпринимательства в области инноваций и производства   </t>
  </si>
  <si>
    <t xml:space="preserve">Количество объектов инфраструктуры поддержки субъектов малого и среднего предпринимательства в области инноваций и производства </t>
  </si>
  <si>
    <t>Прирост количества субъектов малого и среднего предпринимательства</t>
  </si>
  <si>
    <t>Прирост площадей торговых объектов</t>
  </si>
  <si>
    <t>Количество введённых объектов общественного питания, устанавливаемых в весенне-летний период</t>
  </si>
  <si>
    <t>Количество введённых объектов общественного питания в формате нестационарного торгового объекта</t>
  </si>
  <si>
    <t>Количество введённых нестационарных комплексов бытовых услуг (мультисервис)</t>
  </si>
  <si>
    <t>Количество введенных банных объектов по программе "100 бань Подмосковья"</t>
  </si>
  <si>
    <t>Объём инвестиций в основной капитал в услуги бань по программе "100 бань Подмосковья"</t>
  </si>
  <si>
    <t>Обеспечение 100% содержания мест захоронений (кладбищ) по нормативу, установленному Законом Московской области</t>
  </si>
  <si>
    <t>Мероприятие.
Размещение нестационарных комплексов бытовых услуг (мультисервис)</t>
  </si>
  <si>
    <t>Мероприятие.
Организация мероприятий, направленных на демонтаж нестационарных торговых объектов, размещение которых не соответствует схеме размещения нестационарных торговых объектов</t>
  </si>
  <si>
    <t>Мероприятие.
Развитие рыночной торговли на территории городского округа Химки; Строительство (реконструкция) зданий для размещения розничных рынков.</t>
  </si>
  <si>
    <t xml:space="preserve">Мероприятие.
Содействие строительству сети магазинов "Подмосковный Фермер" </t>
  </si>
  <si>
    <t>1.6</t>
  </si>
  <si>
    <t>Мероприятие.
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</si>
  <si>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1.8</t>
  </si>
  <si>
    <t>Мероприятие.
Содействие развитию объектов общественного питания, устанавливаемых в весенне-летний период</t>
  </si>
  <si>
    <t>1.9</t>
  </si>
  <si>
    <t>Мероприятие.
Содействие развитию объектов общественного питания в формате нестационарного торгового объекта</t>
  </si>
  <si>
    <t>1.10</t>
  </si>
  <si>
    <t>2.2.3.</t>
  </si>
  <si>
    <t>2.2.4.</t>
  </si>
  <si>
    <t>2.2.5.</t>
  </si>
  <si>
    <t>2.2.6.</t>
  </si>
  <si>
    <t>2.3.</t>
  </si>
  <si>
    <t>Мероприятие.
Повышение (регулирование) количества частных организаций на рынке оказания ритуальных услуг населению.</t>
  </si>
  <si>
    <t>2.4.</t>
  </si>
  <si>
    <t>2.5.</t>
  </si>
  <si>
    <r>
      <t xml:space="preserve">Мероприятие. 
</t>
    </r>
    <r>
      <rPr>
        <sz val="11"/>
        <color theme="1"/>
        <rFont val="Times New Roman"/>
        <family val="1"/>
        <charset val="204"/>
      </rPr>
      <t xml:space="preserve">Ввод (строительство) новых современных мощностей инфраструктуры потребительского рынка и сферы услуг </t>
    </r>
  </si>
  <si>
    <t>Мероприятие.                              Размещение нестационарных комплексов бытовых услуг (мультисервис)</t>
  </si>
  <si>
    <t>Обеспечение населения услугами бытового обслуживания</t>
  </si>
  <si>
    <t>Мероприятие. 
Организация мероприятий, направленных на демонтаж нестационарных торговых объектов, размещение которых не соответствует схеме размещения нестационарных торговых объектов</t>
  </si>
  <si>
    <t>Мероприятие. 
Развитие рыночной торговли на территории городского округа Химки; Строительство (реконструкция) зданий для размещения розничных рынков</t>
  </si>
  <si>
    <t xml:space="preserve">Обеспечение населения площадью торговых объектов </t>
  </si>
  <si>
    <r>
      <t xml:space="preserve">Мероприятие. 
</t>
    </r>
    <r>
      <rPr>
        <sz val="11"/>
        <color theme="1"/>
        <rFont val="Times New Roman"/>
        <family val="1"/>
        <charset val="204"/>
      </rPr>
      <t xml:space="preserve">Содействие строительству сети магазинов "Подмосковный Фермер" </t>
    </r>
  </si>
  <si>
    <t>Мероприятие. 
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</si>
  <si>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Мероприятие.                                  Разработка мер по рациональному размещению объектов потребительского рынка и услуг на территории городского округа Химки</t>
  </si>
  <si>
    <t xml:space="preserve">Обеспечение населения объектами торговли, общественного питания и бытового обслуживания в шаговой доступности
</t>
  </si>
  <si>
    <t>Мероприятие.                             Содействие развитию объектов общественного питания, устанавливаемых в весенне-летний период</t>
  </si>
  <si>
    <t>Обеспечение населения дополнительными посадочными местами на предприятиях общественного питания в весенне-летний период</t>
  </si>
  <si>
    <t>Мероприятие.                           Содействие развитию объектов общественного питания в формате нестационарного торгового объекта</t>
  </si>
  <si>
    <t>Обеспечение населения объектами общественного питания в шаговой доступности</t>
  </si>
  <si>
    <t>Мероприятие. 
Повышение (регулирование) количества частных организаций на рынке оказания ритуальных услуг населению</t>
  </si>
  <si>
    <t>Содействие в развитие здоровой конкуренции в сфере погребения и похоронного дела</t>
  </si>
  <si>
    <t>Строительство (реконструкция_ банных объектов в рамках программы "100 бань Подмосковья"</t>
  </si>
  <si>
    <t>3.3</t>
  </si>
  <si>
    <t>3.1.3.</t>
  </si>
  <si>
    <t>Мероприятие. 
Разработка и реализация социального проекта «Вместе».</t>
  </si>
  <si>
    <t>Разработка и реализация социального проекта «Вместе».</t>
  </si>
  <si>
    <t>Приложение № 1 
к муниципальной программе городского округа Химки                              "Предпринимательство городского округа Химки"</t>
  </si>
  <si>
    <t>Паспорт муниципальной программы городского округа Химки</t>
  </si>
  <si>
    <t xml:space="preserve">Администрация городского округа Химки </t>
  </si>
  <si>
    <t xml:space="preserve">Достижение устойчиво-высоких темпов экономического роста, обеспечивающих повышение уровня жизни жителей городского округа Химки </t>
  </si>
  <si>
    <t xml:space="preserve">Увеличение доли оборота малых и средних предприятий в общем обороте по полному кругу предприятий </t>
  </si>
  <si>
    <t>муниципальной программы городского округа Химки "Предпринимательство городского округа Химки"</t>
  </si>
  <si>
    <t>Доля среднесписочной численности работников (без внешних совместителей) субъектов малого и среднего предпринимательства в среднесписочной численности работников (без внешних совместителей) всех предприятий и организаций</t>
  </si>
  <si>
    <t>Среднемесячная заработная плата работников малых и средних предприятий</t>
  </si>
  <si>
    <t>Администрация городского округа Химки,                 Муниципальное бюджетное учреждение городского округа Химки «Малый бизнес Химки»</t>
  </si>
  <si>
    <t>Оказание консультационных и методических услуг субъектам малого и среднего предпринимательства в городском округе Химки.</t>
  </si>
  <si>
    <t>Информирование субъектов малого и среднего предпринимательства о мерах государственной поддержки, а также о проводимых мероприятиях на территории городского округа Химки, направленных на развитие и увеличение количества субъектов малого и среднего предпринимательства.</t>
  </si>
  <si>
    <t>Комитет по управлению имуществом Администрации городского округа Химки</t>
  </si>
  <si>
    <t>Увеличение количества субъектов малого и среднего предпринимательства, желающих принять участие в конкурсе на  предоставления за счет средств бюджета городского округа Химки, бюджета Московской области и средств федерального бюджета субсидий субъектам малого и среднего предпринимательства на проведение мероприятий муниципальной программы городского округа Химки Московской области «Предпринимательство городского округа Химки».</t>
  </si>
  <si>
    <t>Увеличение количества субъектов малого и среднего предпринимательства, желающих принять участие в конкурсе предоставления за счет средств бюджета городского округа Химки, бюджета Московской области и средств федерального бюджета субсидий субъектам малого и среднего предпринимательства на проведение мероприятий муниципальной программы городского округа Химки «Предпринимательство городского округа Химки».</t>
  </si>
  <si>
    <t xml:space="preserve">Протокол заседания Конкурсной комиссии по отбору заявок субъектов малого и среднего предпринимательства на право заключения договора о предоставлении субсидий за счет средств бюджета городского округа Химки, бюджета Московской области и средств федерального бюджета
</t>
  </si>
  <si>
    <t>В пределах средств, направленных на обеспечение деятельности аппарата Администрации городского округа Химки</t>
  </si>
  <si>
    <t xml:space="preserve">Управление экономики Администрации городского округа Химки </t>
  </si>
  <si>
    <t>Паспорт подпрограммы "Улучшение инвестиционного климата в городском округе Химки"</t>
  </si>
  <si>
    <t>Обеспечение развития инвестиционного потенциала городского округа Химки</t>
  </si>
  <si>
    <t xml:space="preserve">Инвестиции в основной капитал за счёт всех источников финансирования в ценах соответствующих лет    </t>
  </si>
  <si>
    <t>Количество многопрофильных индустриальных парков, технологических парков, промышленных площадок</t>
  </si>
  <si>
    <t>Количество привлечённых инвесторов на территории муниципальных образований Московской области</t>
  </si>
  <si>
    <t>Увеличение реальной заработной платы в целом по системообразующим предприятиям</t>
  </si>
  <si>
    <t>Увеличение производительности труда в системообразующих предприятиях Московской области путём расчёта прироста выработки на одного работающего</t>
  </si>
  <si>
    <t>Внутренние затраты на исследования и разработки</t>
  </si>
  <si>
    <t>Число пострадавших в результате несчастных случаев на производстве с тяжелым последствиями (смертельные, тяжелые, групповые) в расчете на 1000 работающих</t>
  </si>
  <si>
    <t>Планируемые результаты реализации подпрограммы "Улучшение инвестиционного климата в городском округе Химки"</t>
  </si>
  <si>
    <t>Обоснование финансовых ресурсов, 
необходимых для реализации мероприятий подпрограммы "Улучшение инвестиционного климата в городском округе Химки"</t>
  </si>
  <si>
    <t>Мероприятие 2.1.
Сопровождение инвестиционных проектов, имеющих приоритетное значение для социально-экономического развития</t>
  </si>
  <si>
    <t>Мероприятие 2.2.
Оказание консультационной, организационной и методической помощи инициаторам инвестиционных проектов при разработке и реализации инвестиционных проектов, в том числе по формированию пакета документов  на получение субсидий</t>
  </si>
  <si>
    <t>Перечень мероприятий подпрограммы "Улучшение инвестиционного климата в городском округе Химки"</t>
  </si>
  <si>
    <t>2.2.1.</t>
  </si>
  <si>
    <t>Мероприятие 1
Сопровождение инвестиционных проектов, имеющих приоритетное значение для социально-экономического развития</t>
  </si>
  <si>
    <t xml:space="preserve">Обеспечение  всестороннего развития городского округа, рост качества жизни населения </t>
  </si>
  <si>
    <t>2.2.2.</t>
  </si>
  <si>
    <t xml:space="preserve">Мероприятие 2
Оказание консультационной, организационной и методической помощи инициаторам инвестиционных проектов при разработке и реализации инвестиционных проектов, в том числе по формированию пакета документов  на получение субсидий
</t>
  </si>
  <si>
    <t>Получение  инициаторами инвестиционных проектов консультационной, организационной и методической помощи. Расширение  практики использования  субъектами инвестиционной деятельности различных форм финансовой поддержки</t>
  </si>
  <si>
    <t>Создание нормативно правовой основы  осуществления  инвестиционной  деятельности в городском округе</t>
  </si>
  <si>
    <t>Создание основы  для проведения эффективной  муниципальной политики в сфере инвестиций</t>
  </si>
  <si>
    <t xml:space="preserve"> на срок 2017-2021 годы</t>
  </si>
  <si>
    <t>Приложение № 3 
к муниципальной программе городского округа  Химки                                                       "Предпринимательство городского округа Химки"</t>
  </si>
  <si>
    <t>Приложение № 2 
к муниципальной программе городского округа  Химки                                                       "Предпринимательство городского округа Химки"</t>
  </si>
  <si>
    <t>Доля общей экономии денежных средств от общей суммы объявленных торгов</t>
  </si>
  <si>
    <t xml:space="preserve">Среднемесячная заработная плата работников малых и средних предприятий </t>
  </si>
  <si>
    <r>
      <rPr>
        <b/>
        <sz val="11"/>
        <rFont val="Times New Roman"/>
        <family val="1"/>
        <charset val="204"/>
      </rPr>
      <t>Задача1.</t>
    </r>
    <r>
      <rPr>
        <sz val="11"/>
        <rFont val="Times New Roman"/>
        <family val="1"/>
        <charset val="204"/>
      </rPr>
      <t xml:space="preserve">
Увеличение доли оборота малых и средних предприятий в общем обороте по полному кругу предприятий городского округа Химки</t>
    </r>
  </si>
  <si>
    <t>На основании плана финансово хозяйственной деятельности учреждения</t>
  </si>
  <si>
    <t xml:space="preserve">Доля среднесписочной численности работников (без внешних совместителей) субъектов малого и среднего предпринимательства в среднесписочной численности работников (без внешних совместителей) всех предприятий и организаций </t>
  </si>
  <si>
    <t xml:space="preserve">Постановление о внесении изменений в порядок
предоставления за счет средств бюджета городского округа Химки Московской области, бюджета Московской области и средств федерального бюджета субсидий субъектам малого и среднего предпринимательства на проведение мероприятий муниципальной программы городского округа Химки Московской области «Предпринимательство городского округа Химки».
</t>
  </si>
  <si>
    <t>Разработка и утверждение правовой документации на проведения конкурсов для предоставления за счет средств бюджета городского округа Химки, бюджета Московской области и средств федерального бюджета субсидий субъектам малого и среднего предпринимательства на проведение мероприятий муниципальной программы городского округа Химки «Предпринимательство городского округа Химки»</t>
  </si>
  <si>
    <t>Информирование субъектов малого и среднего предпринимательства о реализации мероприятий подпрограммы I "Развитие малого и среднего предпринимательства в городском округе Химки" муниципальной программы городского округа Химки "Предпринимательство городского округа Химки"</t>
  </si>
  <si>
    <t>Информирование субъектов малого и среднего предпринимательства о начале проведения конкурсов для предоставления за счет средств бюджета городского округа Химки, бюджета Московской области и средств федерального бюджета субсидий субъектам малого и среднего предпринимательства на проведение мероприятий муниципальной программы городского округа Химки  «Предпринимательство городского округа Химки»</t>
  </si>
  <si>
    <t>Приложение № 7  
к муниципальной программе городского округа Химки                                                                                                                                    "Предпринимательство городского округа Химки"</t>
  </si>
  <si>
    <t xml:space="preserve"> "Развитие конкуренции"</t>
  </si>
  <si>
    <t>Доля общей экономии  денежных средств  от общей суммы объявленных торгов</t>
  </si>
  <si>
    <t xml:space="preserve">единиц  </t>
  </si>
  <si>
    <t>Приложение № 16
к муниципальной программе городского округа Химки
 "Предпринимательство городского округа Химки"</t>
  </si>
  <si>
    <t>Мероприятие 3. 
Проведение мониторинга состояния и развития конкурентной среды на рынках товаров, работ и услуг  городского округа  Химки</t>
  </si>
  <si>
    <r>
      <t xml:space="preserve">Муниципальное казенное учреждение «Управление централизации закупок»;  руководитель </t>
    </r>
    <r>
      <rPr>
        <sz val="12"/>
        <color indexed="8"/>
        <rFont val="Times New Roman"/>
        <family val="1"/>
        <charset val="204"/>
      </rPr>
      <t>Лаврентьев Д. Ю</t>
    </r>
    <r>
      <rPr>
        <sz val="12"/>
        <color indexed="10"/>
        <rFont val="Times New Roman"/>
        <family val="1"/>
        <charset val="204"/>
      </rPr>
      <t>.</t>
    </r>
  </si>
  <si>
    <t>____________________________________И.П. Панчук</t>
  </si>
  <si>
    <t>Отчетный (базовый) период                                                                                                                                         тыс.руб.</t>
  </si>
  <si>
    <t>Обеспеченность предприятиями бытового обслуживания</t>
  </si>
  <si>
    <t>2.2.</t>
  </si>
  <si>
    <t>Мероприятие.
Проведение работ по содержанию мест захоронений (кладбищ).</t>
  </si>
  <si>
    <t>Мероприятие.
Проведение работ по ограждению/ обваловке кладбищ.</t>
  </si>
  <si>
    <t>Мероприятие.
Содержание могил и надгробий Героев Советского Союза, Героев Российской Федерации или полных кавалеров ордена Славы в случае отсутствия у погибшего (умершего) близких родственников.</t>
  </si>
  <si>
    <t>2.6</t>
  </si>
  <si>
    <t xml:space="preserve">Перечень мероприятий муниципальной подпрограммы </t>
  </si>
  <si>
    <t xml:space="preserve"> Администрация городского округа Химки </t>
  </si>
  <si>
    <t>Мероприятие.
Проведение работ по содержанию мест захоронений (кладбищ)</t>
  </si>
  <si>
    <t>Мероприятие.
Проведение работ по инвентаризации кладбищ на территории городского округа Химки</t>
  </si>
  <si>
    <t>2.6.</t>
  </si>
  <si>
    <t>Обеспечение защиты прав потребителей товаров и услуг. Предоставление консультаций по вопросам защиты прав потребителей устно. Мониторинг и подготовка аналитических материалов по ценам на социально значимые продукты питания в сетевых магазинах городского округа Химки.</t>
  </si>
  <si>
    <t>Мероприятие:                                                              Частичная компенсация затрат 
субъектов социального предпринимательства - субъектов малого и среднего предпринимательства, осуществляющих социально ориентированную деятельность, направленную на достижение общественно полезных целей, улучшение условий жизнедеятельности гражданина и (или) расширение его возможностей самостоятельно обеспечивать свои основные жизненные потребности, а также на обеспечение занятости, оказание поддержки инвалидам, гражданам пожилого возраста и лицам, находящимся в трудной жизненной ситуации.</t>
  </si>
  <si>
    <t xml:space="preserve">Мероприятие:                                                                                            Частичная компенсация затрат 
субъектов социального предпринимательства - субъектов малого и среднего предпринимательства, осуществляющих социально ориентированную деятельность, направленную на достижение общественно полезных целей, улучшение условий жизнедеятельности гражданина и (или) расширение его возможностей самостоятельно обеспечивать свои основные жизненные потребности, а также на обеспечение занятости, оказание поддержки инвалидам, гражданам пожилого возраста и лицам, находящимся в трудной жизненной ситуации.
</t>
  </si>
  <si>
    <t xml:space="preserve">Доля оборота магазинов шаговой доступности (магазинов у дома) в структуре оборота розничной торговли по формам торговли (в фактически действующих ценах) от общего оборота розничной торговли </t>
  </si>
  <si>
    <t>Основное мероприятие. 
Обеспечение деятельности муниципальных казенных учреждений.</t>
  </si>
  <si>
    <t>Основное мероприятие  "Обеспечение деятельности муниципальных казенных учреждений"</t>
  </si>
  <si>
    <r>
      <rPr>
        <b/>
        <sz val="11"/>
        <rFont val="Times New Roman"/>
        <family val="1"/>
        <charset val="204"/>
      </rPr>
      <t xml:space="preserve">Основное мероприятие 1
</t>
    </r>
    <r>
      <rPr>
        <sz val="11"/>
        <rFont val="Times New Roman"/>
        <family val="1"/>
        <charset val="204"/>
      </rPr>
      <t>"Обеспечение деятельности муниципальных казенных учреждений"</t>
    </r>
  </si>
  <si>
    <t xml:space="preserve">Перечень мероприятий подпрограммы  "Развитие конкуренции" </t>
  </si>
  <si>
    <t>Уровень безработицы (по методологии Международной организации труда) в среднем за год</t>
  </si>
  <si>
    <t>Число созданных рабочих мест субъектами малого и среднего предпринимательства, получившими государственную поддержку</t>
  </si>
  <si>
    <t>Приложение № 4
к муниципальной программе городского округа  Химки                                                       "Предпринимательство городского округа Химки"</t>
  </si>
  <si>
    <t>Приложение № 5  
к муниципальной программе городского округа Химки "Предпринимательство городского округа Химки"</t>
  </si>
  <si>
    <t>Приложение № 6  
к муниципальной программе городского округа Химки                                                                                "Предпринимательство городского округа Химки"</t>
  </si>
  <si>
    <t>Приложение № 8   
к муниципальной программе городского округа Химки                                                                                                                                    "Предпринимательство городского округа Химки"</t>
  </si>
  <si>
    <t>Развитие похоронного дела, тыс. руб.</t>
  </si>
  <si>
    <t>Развитие потребительского рынка и сферы услуг на территории городского округа Химки, тыс. руб.</t>
  </si>
  <si>
    <t xml:space="preserve"> кв.м./тыс.жителей</t>
  </si>
  <si>
    <t xml:space="preserve"> раб.мест/тыс.жителей</t>
  </si>
  <si>
    <t>пос.мест/тыс.жителей</t>
  </si>
  <si>
    <t>тыс.руб.</t>
  </si>
  <si>
    <t>Доля хозяйствующих субъектов негосударственных и немуниципальных форм собственности, оказывающих ритуальные услуги на территории муниципального образования Московской области</t>
  </si>
  <si>
    <t>Доля кладбищ, соответствующих требованиям Порядка деятельности общественных кладбищ и крематориев на территории муниципального образования Московской области</t>
  </si>
  <si>
    <t>Развитие социально - ориентированного предпринимательства на территории городского округа Химки, тыс. руб.</t>
  </si>
  <si>
    <t>Задача 3. Развитие социально - ориентированного предпринимательства на территории городского округа Химки</t>
  </si>
  <si>
    <r>
      <t xml:space="preserve">Количество введённых объектов по продаже отечественной </t>
    </r>
    <r>
      <rPr>
        <sz val="11"/>
        <color indexed="8"/>
        <rFont val="Times New Roman"/>
        <family val="1"/>
        <charset val="204"/>
      </rPr>
      <t xml:space="preserve"> сельхозпродукции "Подмосковный Фермер" </t>
    </r>
  </si>
  <si>
    <t>Приложение № 10 
            к муниципальной программе городского округа Химки                                                                             "Предпринимательство городского округа Химки"</t>
  </si>
  <si>
    <t>Приложение № 12 
              к муниципальной программе городского округа Химки                                    
"Предпринимательство городского округа Химки"</t>
  </si>
  <si>
    <t xml:space="preserve">Обоснование финансовых ресурсов, необходимых для реализации мероприятий подпрограммы </t>
  </si>
  <si>
    <t>Приложение № 13
             к  муниципальной программе городского округа Химки   
"Предпринимательство городского округа Химки"</t>
  </si>
  <si>
    <t>Основное мероприятие.
Развитие социально -ориентированного предпринимательства на территории городского округа Химки</t>
  </si>
  <si>
    <t>Приложение № 14
к муниципальной программе городского округа Химки "Предпринимательство городского округа Химки"</t>
  </si>
  <si>
    <t>Приложение № 15
к муниципальной программе городского округа Химки "Предпринимательство городского округа Химки"</t>
  </si>
  <si>
    <t>Администрация городского округа Химки, МКУ «Управление централизации закупок»</t>
  </si>
  <si>
    <t>Доля закупок среди субъектов малого предпринимательства, социально ориентированных некоммерческих организаций, осуществляемых в соответствии с Федеральным законом от 05.04.2013 № 44-ФЗ «О контрактной системе в сфере закупок товаров, работ, услуг для обеспечения государственных и муниципальных нужд»</t>
  </si>
  <si>
    <t>Приложение № 17 
к муниципальной программе городского округа Химки
 "Предпринимательство городского округа Химки"</t>
  </si>
  <si>
    <t>Обоснования финансовых ресурсов, 
необходимых для реализации подпрограммы "Развитие конкуренции" 
муниципальной программы городского округа Химки "Предпринимательство городского округа Химки"</t>
  </si>
  <si>
    <t>Приложение № 19
к муниципальной программе городского округа Химки
 "Предпринимательство городского округа Химки"</t>
  </si>
  <si>
    <t xml:space="preserve">Мероприятие 2. 
Реализация Плана мероприятий ("дорожной карты") по содействию развитию конкуренции на территории городского округа Химки </t>
  </si>
  <si>
    <t xml:space="preserve">Мероприятие 3. 
Проведение мониторинга состояния и развития конкурентной среды на рынках товаров, работ и услуг  городского округа Химки  </t>
  </si>
  <si>
    <t>Мероприятие 4. 
Повышение уровня информированности субъектов предпринимательской деятельности и потребителей товаров, работ и услуг о состоянии конкурентной среды и деятельности по содействию развитию конкуренции</t>
  </si>
  <si>
    <t>Мероприятие 5. 
Обеспечение деятельности муниципального казенного учреждения "Управление централизации  закупок"</t>
  </si>
  <si>
    <t>Приложение № 20
к муниципальной программе городского округа Химки
 "Предпринимательство городского округа Химки"</t>
  </si>
  <si>
    <t xml:space="preserve">Мероприятие 1. 
Ведение и актуализация Перечня социально значимых и приоритетных рынков по содействию развитию конкуренции на территории городского округа Химки </t>
  </si>
  <si>
    <t xml:space="preserve">Мероприятие 2. 
Реализация Плана мероприятий ("дорожной карты") по содействию развитию конкуренции на территории городского округа  Химки </t>
  </si>
  <si>
    <t xml:space="preserve">Администрации городского округа Химки </t>
  </si>
  <si>
    <t xml:space="preserve">Задача 1 
Развитие сферы муниципальных закупок и внедрение Стандарта развития конкуренции городского округа Химки
</t>
  </si>
  <si>
    <t>Администрация городского округа Химки,  МКУ  "Управление централизации закупок"</t>
  </si>
  <si>
    <t>Реализация на территории городского округа Химки комплекса мер по внедрению Стандарта развития конкуренции</t>
  </si>
  <si>
    <t>Среднее количество участников на торгах-4,3</t>
  </si>
  <si>
    <t>Увеличение доли высококвалифицированных работников системообразующих предприятий Московской области в числе квалифицированных работников системообразующих предприятий Московской области</t>
  </si>
  <si>
    <t>Приложение № 23
к муниципальной программе городского округа Химки "Предпринимательство городского округа Химки"</t>
  </si>
  <si>
    <t>Темп роста отгруженных товаров собственного производства, выполненных работ и услуг собственными силами по промышленным видам деятельности, в процентах к предыдущему периоду</t>
  </si>
  <si>
    <t>В пределах средств, направляемых на обеспечение деятельности аппарата Администрации городского округа Химки</t>
  </si>
  <si>
    <t>№ п.п</t>
  </si>
  <si>
    <t>Наименование показателя эффективность реализации подпрограммы муниципальной программы</t>
  </si>
  <si>
    <t>Методика расчета показателя</t>
  </si>
  <si>
    <t>Статистические источники получения информации</t>
  </si>
  <si>
    <t>Периодичность предоставления</t>
  </si>
  <si>
    <t>7.</t>
  </si>
  <si>
    <t>8.</t>
  </si>
  <si>
    <t>9.</t>
  </si>
  <si>
    <t>10.</t>
  </si>
  <si>
    <t>11.</t>
  </si>
  <si>
    <t>12.</t>
  </si>
  <si>
    <t>Значение показателя рассчитывается по факту реализации мероприятий Подпрограммы. Учет ведется по каждому году реализации Подпрограммы</t>
  </si>
  <si>
    <t>Значение показателя рассчитывается по факту реализации мероприятий Программы. Учет ведется по каждому году реализации Программы</t>
  </si>
  <si>
    <t>Источник информации: Межрайонная ИФНС России N 13 по Московской области, данные Мособлстата.</t>
  </si>
  <si>
    <t>По данным Росстата</t>
  </si>
  <si>
    <t xml:space="preserve">КсмспОп=КсмспОптг/КсмспОппг×100% ,                                              
где:
КсмспОп - количество субъектов малого и среднего предпринимательства, осуществляющих деятельность в сфере обрабатывающих производств и технологических инноваций; 
КсмспОптг - количество субъектов малого и среднего предпринимательства, осуществляющих деятельность в сфере обрабатывающих производств и технологических инноваций в текущем году;
КсмспОппг - количество субъектов малого и среднего предпринимательства, осуществляющих деятельность в сфере обрабатывающих производств и технологических инноваций в предыдущем году.
</t>
  </si>
  <si>
    <t xml:space="preserve">Д мсп=Vмсп/(V пк )×100%  ,                                                                
где:
 Д мсп – доля оборота малых и средних предприятий в общем обороте по полному кругу предприятий и организаций;
Vмсп – оборот малых и средних предприятий; 
Vпк – оборот всех предприятий и организаций по полному кругу
</t>
  </si>
  <si>
    <t xml:space="preserve">Тинвмп=Vинвмптг/Vинвмппг×100% ,                                                  
где:
Тинвмп – темп роста объема инвестиций в основной капитал малых предприятий;
Vинвмптг – объем инвестиций в основной капитал малых предприятий текущего года;
Vинвмппг - объем инвестиций в основной капитал малых предприятий предыдущего года
</t>
  </si>
  <si>
    <t>Формы статистической отчетности: 2-МП, Статистический регистр хозяйствующих субъектов</t>
  </si>
  <si>
    <t>Ежегодно</t>
  </si>
  <si>
    <t>Данные ответственных за выполнение мероприятий Подпрограммы I муниципальной программы</t>
  </si>
  <si>
    <t>Форма статистической отчетности: МП-микро</t>
  </si>
  <si>
    <t xml:space="preserve">Дмсп=Чмсп/(Ч об)×100% ,                                                                 
где:
Дмсп – доля среднесписочной численности работников (без внешних совместителей) субъектов малого и среднего предпринимательства;
Чмсп – численность субъектов малого и среднего предпринимательства (без внешних совместителей);
Ч об – численность работников (без внешних совместителей) всех предприятий и организаций Московской области
</t>
  </si>
  <si>
    <t xml:space="preserve">ЗПмсп=Фзпмсп/(Ч мсп)×100%  ,                                                        
где:
ЗПмсп – среднемесячная заработная плата работников малых и средних предприятий;
Фзпмсп – фонд заработной платы работников малых и средних предприятий;
Ч мсп – среднесписочная численность работников (без внешних совместителей) малых и средних предприятий
</t>
  </si>
  <si>
    <t xml:space="preserve"> Пмсп = (СМСП i / СМСП i-1) x 100 - 100,
СМСП(i) - количество субъектов малого и среднего предпринимательства в текущем году, единиц;
СМСП(i-1) - количество субъектов малого и среднего предпринимательства в предыдущем году, единиц.
</t>
  </si>
  <si>
    <t xml:space="preserve">Данные ежемесячных обследований населения по проблемам занятости, проводимых Федеральной службой государственной статистики
</t>
  </si>
  <si>
    <t>Формы статистической отчетности: ПМ, МП (микро), П-4, 1-предприятие</t>
  </si>
  <si>
    <t>Формы статистической отчетности: ПМ, МП (микро), П-4, 1-предприятие, 1-ИП</t>
  </si>
  <si>
    <t xml:space="preserve">Формы статистической отчетности: П1, ПМ, МП-микро
</t>
  </si>
  <si>
    <t>Ежемесячно</t>
  </si>
  <si>
    <t>Форма Росстата № 1-МО «Сведения об объектах инфраструктуры муниципального образования»</t>
  </si>
  <si>
    <t>Форма Росстата № 1-МО «Сведения об объектах инфраструктуры муниципального образования».</t>
  </si>
  <si>
    <t xml:space="preserve">Значение показателя рассчитывается как разница между посадочными местами объектов общественного питания в Московской области в отчетном и предыдущем периоде. </t>
  </si>
  <si>
    <t xml:space="preserve">Значение показателя рассчитывается как разница между площадями торговых объектов предприятий розничной торговли в Московской области в отчетном и предыдущем периоде. </t>
  </si>
  <si>
    <t xml:space="preserve">
Оторг - обеспеченность населения площадью торговых объектов;
Sторг - площадь торговых объектов предприятий розничной торговли в городском округе Химки;
Чсред - среднегодовая численность постоянного населения в городском округе Химки
Данные муниципального образования
</t>
  </si>
  <si>
    <t>Приложение № 9 
            к муниципальной программе городского округа Химки                                                        "Предпринимательство городского округа Химки"</t>
  </si>
  <si>
    <t>Приложение № 11
             к  муниципальной программе городского округа Химки   
"Предпринимательство городского округа Химки"</t>
  </si>
  <si>
    <t>Приложение № 21
к  муниципальной программе городского округа Химки  
"Предпринимательство городского округа Химки"</t>
  </si>
  <si>
    <t>муниципальной программы городского округа Химки Московской области "Предпринимательство городского округа Химки"</t>
  </si>
  <si>
    <t>Администрация городского округа Химки, Директор МБУ «Малый бизнес Химки» -  А.В. Свиридченков</t>
  </si>
  <si>
    <t>Администрация городского округа Химки, Директор МБУ «Малый бизнес Химки» - А.В. Свиридченков</t>
  </si>
  <si>
    <t>Удельный вес рабочих мест, на которых проведена специальная оценка условий труда, в общем количестве рабочих мест (по кругу организаций муниципальной собственности)</t>
  </si>
  <si>
    <t xml:space="preserve">Данные ответственных за выполнение мероприятий Подпрограммы I муниципальной программы, отчеты получателей финансовой поддержки -  субъекты малого и среднего предпринимательства </t>
  </si>
  <si>
    <t xml:space="preserve">К=(К мсп)/(Ч пн)×100% ,                                                                
где:
К – количество малых и средних предприятий в Московской области на 1 тысячу жителей;
К мсп – количество малых и средних предприятий;
Ч пн – численность постоянного населения Московской области
</t>
  </si>
  <si>
    <t>Учет ведется по каждому году реализации Подпрограммы. При расчете используются отчетные данные муниципального образования и данные Мособлстата</t>
  </si>
  <si>
    <t>Рассчитывается по факту реализации мероприятий Подпрограммы. Учет ведется по каждому году реализации Подпрограммы.</t>
  </si>
  <si>
    <t>Освоение  средств выделенных из бюджета городского округа Химки, бюджета Московской области, федерального бюджета на реализацию мероприятий подпрограммы I "Развитие малого и среднего предпринимательства в городском округе Химки" муниципальной программы городского округа Химки "Предпринимательство городского округа Химки"</t>
  </si>
  <si>
    <t xml:space="preserve">  на срок 2017-2021г.г.</t>
  </si>
  <si>
    <t>Значение показателя рассчитывается как сумма прироста рабочих мест на предприятиях бытовых услуг  городского округа Химки</t>
  </si>
  <si>
    <t>Значение показателя рассчитывается как отношение площади торговых объектов предприятий розничной торговли в городском округе Химки к численности постоянного населения региона.</t>
  </si>
  <si>
    <t>Значение показателя определяется из количества размещенных на территории городского округа Химки объектов общественного питания, устанавливаемых в весенне-летний период.</t>
  </si>
  <si>
    <t>Значение показателя  как отношение количества посадочных мест на предприятиях общественного питания в городском округе Химки Московской области к численности постоянного населения городского округа Химки.</t>
  </si>
  <si>
    <t>Значение показателя определяется из количества размещенных на территории городского округа Химки объектов общественного питания в формате нестационарных торговых объектов.</t>
  </si>
  <si>
    <t>Значение показателя определяется из количества размещенных на территории городского округа  Химки объектов по продаже сельхозпродукции «Подмосковный фермер».</t>
  </si>
  <si>
    <t>Значение показателя рассчитывается как отношение площади количества посадочных мест на предприятиях общественного питания в городском округе Химки к численности постоянного населения региона.</t>
  </si>
  <si>
    <t>Значение показателя определяется исходя из процентного соотношения количества  розничных рынков, переведенных в отчетном периоде из категории несоответствующих требованиям законодательства в другие категории (соответствующие законодательству рынки, рынки в стадии реконструкции, торговые объекты иных форматов, закрытые розничные рынки), к общему количеству, продолжающих функционировать на территории муниципального образования на начало текущего года, а также вновь выявленные в отчетном периоде несоответствующих законодательству розничных рынков.</t>
  </si>
  <si>
    <t>Значение показателя определяется как процентное отношение ликвидированных нестационарных объектов к общему количеству выявленных несанкционированных.</t>
  </si>
  <si>
    <t>По данным мониторинга</t>
  </si>
  <si>
    <t>Значение показателя определяется как отношение количества проведенных ярмарок в отчетном периоде к количеству площадок, включенных в Сводный перечень мест проведения ярмарок.</t>
  </si>
  <si>
    <t xml:space="preserve">Значение показателя рассчитывается из фактических инвестиций вложенные в введенные объекты  </t>
  </si>
  <si>
    <t>Значение показателя определяется исходя из процентного отношения суммы обеспечения содержание мест захоронений (кладбищ) по нормативу, установленному Законом Московской области к фактической сумме обеспечения  содержание мест захоронений (кладбищ).</t>
  </si>
  <si>
    <t xml:space="preserve">Значение показателя определяется исходя из процентного отношения количества кладбищ, соответствующих требованиям Порядка деятельности общественных кладбищ и крематориев на территории Московской области (для муниципальных образований, не имеющих кладбищ на своей территории,  но имеющих Соглашения о захоронении умерших на территории других муниципальных образований, значение приравнивается к 1)  к общему количеству кладбищ на территории муниципального образования (для муниципальных образований, не имеющих кладбищ на своей территории,  но имеющих Соглашения о захоронении умерших на территории других муниципальных образований, значение приравнивается к 1)  </t>
  </si>
  <si>
    <t xml:space="preserve">Значение показателя определяется исходя из процентного отношения количества  хозяйствующих субъектов негосударственных и немуниципальных форм собственности, оказывающих ритуальные услуги на территории муниципального образования Московской области к количеству  хозяйствующих субъектов государственных и муниципальных форм собственности, оказывающих ритуальные услуги на территории муниципального образования Московской области. </t>
  </si>
  <si>
    <t>Учет ведется по каждому году реализации Программы</t>
  </si>
  <si>
    <t>Мероприятие.
Разработка мер по рациональному размещению объектов потребительского рынка и услуг на территории городского округа Химки</t>
  </si>
  <si>
    <t>Содержание мест захоронений, в соответствии с утвержденными нормативами.</t>
  </si>
  <si>
    <t>Мероприятие.
Проведение работ по ограждению/обваловке кладбищ.</t>
  </si>
  <si>
    <t>Приложение № 18
             к  муниципальной программе городского округа Химки   
"Предпринимательство городского округа Химки"</t>
  </si>
  <si>
    <t>Методика расчета показателей подпрограммы "Развитие конкуренции" муниципальной программы городского округа Химки Московской области "Предпринимательство городского округа Химки"</t>
  </si>
  <si>
    <t>единица</t>
  </si>
  <si>
    <t xml:space="preserve">Д_ож=L/K×100%,
где:
Д_ож – доля обоснованных, частично обоснованных жалоб в Федеральную антимонопольную службу (ФАС России);
L – количество жалоб в Федеральную антимонопольную службу, признанных обоснованными, частично обоснованными, единица;
К – общее количество опубликованных торгов, единица. 
</t>
  </si>
  <si>
    <t xml:space="preserve">Д_нт=N/K×100%,
где:
Д_нт- доля несостоявшихся торгов;
N – количество торгов, на которые не было подано заявок, либо заявки были отклонены, либо подана одна заявка, единица;
K – общее количество объявленных торгов, единица.
</t>
  </si>
  <si>
    <t xml:space="preserve">Y=  (Y_1^i+Y_2^i+⋯+Y_k^i)/K,
где:
Y – количество участников в одной процедуре, единица;
Y_k^i – количество участников размещения заказов в i-ой процедуре, где k – количество проведенных процедур, единица;
K – общее количество проведенных процедур, единица.
</t>
  </si>
  <si>
    <t xml:space="preserve">Д_зсмп=(∑смп + ∑суб)/СГО×100%,
где:
Д_змсп– доля закупок у субъектов малого предпринимательства (СМП) социально ориентированных некоммерческих организаций (СОНО),%;
∑смп – сумма контрактов, заключенных с СМП, СОНО по объявленным среди СМП, СОНО закупкам, руб.;
∑суб – сумма контрактов с привлечением к исполнению контракта субподрядчиков, соисполнителей из числа СМП, СОНО при условии, что в извещении установлено требование в соответствии с частью 5 статьи 30 Закона № 44-ФЗ, руб.;
СГО - совокупный годовой объём с учетом п.1.1 статьи 30 Закона № 44-ФЗ.
</t>
  </si>
  <si>
    <t xml:space="preserve">K = Т1 + Т2 + ... + Тi
где:
К - количество реализованных требований Стандарта развития конкуренции, единиц;
Тi - единица реализованного требования Стандарта развития конкуренции.
Стандарт развития конкуренции содержит семь требований для внедрения, реализация каждого требования является единицей при расчете значения показателя:
одна единица числового значения показателя равна одному реализованному требованию.
Требование (Т1 - Т7):
1. Определение уполномоченного органа.
2. Создание коллегиального органа.
3. Утверждение перечня приоритетных и социально значимых рынков.
4. Разработка "дорожной карты".
5. Проведение мониторинга рынков.
6. Создание и реализация механизмов общественного контроля за деятельностью субъектов естественных монополий.
7. Повышение уровня информированности о состоянии конкурентной среды
</t>
  </si>
  <si>
    <t>Единая автоматизированная система управления закупками Московской области.</t>
  </si>
  <si>
    <t>Основное мероприятие "Обеспечение деятельности муниципальных казенных учреждений"</t>
  </si>
  <si>
    <t>В пределах средств, направляемых на финансовое обеспечение деятельности МКУ "Специализированная служба в сфере погребения и похоронного дела"</t>
  </si>
  <si>
    <t xml:space="preserve">Мероприятие 1. 
Ведение и актуализация перечня социально значимых и приоритетных рынков по содействию развитию конкуренции на территории городского округа Химки </t>
  </si>
  <si>
    <t>"Дорожная карта" 
по выполнению основного мероприятия "Обеспечение деятельности муниципальных казенных учреждений"
подпрограммы "Развитие конкуренции" 
муниципальной программы городского округа Химки "Предпринимательство городского округа Химки"</t>
  </si>
  <si>
    <t>Приложение № 24
             к  муниципальной программе городского округа Химки   
"Предпринимательство городского округа Химки"</t>
  </si>
  <si>
    <t xml:space="preserve">СрЗП = ФЗП/Ч/12
СрЗП – среднемесячная начисленная заработная плата  работников организаций, не относящихся к субъектам малого предпринимательства, средняя численность работников которых превышает 15 человек, руб.;
ФЗП –  фонд начисленной  заработной платы всех работников за год, руб.;
Ч – среднесписочная численность всех работников за год, чел.
Показатель  рассчитывается путем деления фонда оплаты труда работников за год на численность этих  работников и на  12 месяцев по организациям, не относящихся к субъектам малого предпринимательства, средняя численность работников которых превышает 15 человек.
</t>
  </si>
  <si>
    <t>Форма федерального государственного статистического наблюдения № П-4, утв. Приказом Росстата от 02.08.2016 № 379</t>
  </si>
  <si>
    <t>Показатель рассчитывается путем суммирования объемов инвестиций всех субъектов инвестиционной деятельности по городу за год.</t>
  </si>
  <si>
    <t>Территориальный орган Федеральной службы государственной статистики по Московской области, форма федерального государственного статистического наблюдения П-2, утв. Приказом Росстата от 15.08.2016 № 427, предприятия, ведущие деятельность на территории муниципального образования</t>
  </si>
  <si>
    <t>И = И о.к – И ж – И б ,
где:
И – объем инвестиций в основной капитал (за исключением бюджетных средств) без инвестиций, направленных на строительство жилья;
И о.к – объем инвестиций в основной капитал за отчетный год;
Иж – объем инвестиций в основной капитал, направленных на строительство жилья;
И б – объем инвестиций в основной капитал за счет бюджетных средств</t>
  </si>
  <si>
    <t>Источники информации для расчета являются данные форм федерального статистического наблюдения:
— форма №    П-2  «Сведения об инвестициях» (квартальная);
— форма  №    П-5 (м) «Основные сведения о деятельности организации» (квартальная).</t>
  </si>
  <si>
    <t>Отделы кадров предприятий, осуществляющих деятельность на территории городского округа Химки</t>
  </si>
  <si>
    <t>Форма федерального государственного статистического наблюдения П-2, утв. Приказом Росстата от 15.08.2016 № 427</t>
  </si>
  <si>
    <t>Формы федерального государственного статистического наблюдения:- №П-1, утв. приказом Росстата от 11.08.2016 № 414; - №ПМ, утв. приказом Росстата от 11.08.2016 № 414;- № П-5 (м), утв. приказом Росстата от 11.08.2016 № 414;- № 1-предприятие (годовая), утв. Приказом Росстата от 15.07.2015 № 320.</t>
  </si>
  <si>
    <t>ТPот = VРотi/ VPотi-1*100Показатель рассчитывается путем деления объема отгруженной готовой продукции (товаров, работ и услуг) собственного производства за год по полному кругу организаций на аналогичный показатель за период, предшествующий отчетному  и умноженный на 100.ТPот – темп роста отгруженных товаров собственного производства, выполненных работ и услуг собственными силами по промышленным видам деятельности;VРотi – объем отгруженной  готовой продукции (товаров, работ и услуг) собственного производства (млн. рублей);VPотi-1  – объем отгруженной готовой продукции (товаров, работ и услуг) собственного производства за период, предшествующий отчетному (млн. рублей).</t>
  </si>
  <si>
    <t>Страницы 11 и 12 (суммарно)  Раздела 1 формы федерального государственного статистического наблюдения № П-1, утв. приказом Росстата от 11.08.2016 № 414.</t>
  </si>
  <si>
    <t xml:space="preserve">Vиннов 
Показатель определяется путем суммирования объемов отгруженной продукции, отражаемых по стр.11 и 12 Формы П-1.
</t>
  </si>
  <si>
    <t>Управление инвестиций и инноваций Администрации городского округа Химки, АО «Корпорация развития Московской области»</t>
  </si>
  <si>
    <t xml:space="preserve">Ки.п.
Показатель определяется путем суммирования количества индустриальных парков, технологических парков, промышленных площадок, запланированных и зарегистрированных на территории муниципального образования, всего с нарастающим итогом
</t>
  </si>
  <si>
    <t>Управляющие компании индустриальных парков, технопарков и промзон, а также АО «Корпорация развития Московской области», средства массовой информации, руководители предприятий</t>
  </si>
  <si>
    <t xml:space="preserve">Кпр.инв.
Показатель определяется путем суммирования количества инвестиционных проектов, реализация   которых на территории города началась в соответствующем году с нарастающим итогом (объемом больше 300 млн. рублей)
</t>
  </si>
  <si>
    <t>ТРR= TRi – 100%;TRi=  ТWi / ТРi *100%;ТWi= СрЗПс.п.тек../ СрЗПс.п.пред.*100%Показатель  ТWi рассчитывается как отношение среднемесячной заработной платы в текущем  году к среднемесячной заработной плате в предыдущем году (в процентах).ТРR – темп прироста реальной среднемесячной заработной платы в целом по системообразующим предприятиям, к предыдущему году с учетом индекса потребительских цен (в процентах);TRi – индекс реальной начисленной заработной платы (в процентах);ТWi – индекс номинальной начисленной заработной платы (в процентах);ТРi – индекс потребительских цен (в процентах);СрЗПс.п. – среднемесячная начисленная заработная плата  работников системообразующих предприятий, руб.Методика расчета показателя «Темп прироста реальной среднемесячной заработной платы, в процентах к предыдущему году с учетом индекса потребительских цен» утверждена Приказом Росстата от 21.02.2013 №70</t>
  </si>
  <si>
    <t>Отделы кадров системообразующих предприятий городского округа Химки</t>
  </si>
  <si>
    <t xml:space="preserve">Увкр = ВКР/КР*100%
Увкр – удельный вес численности высококвалифицированных работников в общей численности квалифицированных работников на системообразующих предприятиях;
ВКР – численность высококвалифицированных работников;
КР – численность квалифицированных работников.
Методика расчета показателя «Удельный вес численности высококвалифицированных работников в общей численности квалифицированных работников  в регионе, в процентах» Утверждена Приказом Росстата от 21.02.2013 №70. 
</t>
  </si>
  <si>
    <t xml:space="preserve">Формы федерального государственного статистического наблюдения:
- №П-1, утв. приказом Росстата от 11.08.2016 № 414; 
- № П-4, утв. Приказом Росстата от 02.08.2016 № 379
</t>
  </si>
  <si>
    <t xml:space="preserve">ПТс.п = VРотi/ Ч
Показатель формируется как отношение суммы объема произведенной продукции  системообразующих предприятий за год к суммарной среднесписочной численности персонала системообразующих предприятий муниципального образования.
</t>
  </si>
  <si>
    <t>Управляющие компании индустриальных парков, технопарков и промзон, а также АО «Корпорация развития Московской области»</t>
  </si>
  <si>
    <t xml:space="preserve">Базируется на учете затрат на выполнение исследований и разработок собственными силами организаций в течение отчетного года независимо от источника финансирования.
Рассчитываются, исходя из фактических данных в соответствии с отчетностью организаций всех видов экономической деятельности, расположенных на территории муниципального образования и выполнявших в отчетном году научные исследования и разработки.
</t>
  </si>
  <si>
    <t xml:space="preserve">Взтр
В показатель включаются выраженные в денежной форме фактические затраты на выполнение исследований и разработок на территории страны. 
Показатель включают текущие и капитальные затраты.
Внутренние текущие затраты – затраты на оплату труда, страховые взносы в Пенсионный фонд, ФСС, ФФОМС, ТФОМС, затраты на приобретение оборудования за счет себестоимости работ, другие материальные затраты (стоимость приобретаемых со стороны сырья, материалов, комплектующих изделий, полуфабрикатов, топлива, энергии, работ и услуг производственного характера), прочие текущие затраты.
Капитальные затраты – затраты на приобретение земельных участков, строительство или покупку зданий, приобретение оборудования, включаемого в состав основных фондов.
</t>
  </si>
  <si>
    <t xml:space="preserve">Отдел охраны труда предприятий, осуществляющих деятельность на территории городского округа Химки,
Фонд социального страхования Российской Федерации
</t>
  </si>
  <si>
    <t xml:space="preserve">Пстр = B/1000
B - количество несчастных случаев.
</t>
  </si>
  <si>
    <t xml:space="preserve">
Отделы кадров предприятий, осуществляющих деятельность на территории городского округа Химки,
Государственная инспекция труда Московской области
</t>
  </si>
  <si>
    <t xml:space="preserve">Увс= B/C*100
В - Количество рабочих мест, подлежащих проведению специальной оценки условий труда 
С - Количество аттестованных рабочих мест.  
</t>
  </si>
  <si>
    <t>NРЕЗВ показатель включаются резиденты индустриальных парков, технопарков и промзон, заключившие договор аренды/выкупа земельного участка/объекта недвижимости (здания, строения или их части), необходимого для реализации соответствующего инвестиционного проекта и осуществляющие или имеющие намерение осуществлять хозяйственную деятельность. Источником информации являются управляющие компании индустриальных парков, технопарков и промзон, а также АО «Корпорация развития Московской области».</t>
  </si>
  <si>
    <t>39080</t>
  </si>
  <si>
    <t>Увеличение доли оборота малых и средних предприятий в общем обороте по полному кругу предприятий</t>
  </si>
  <si>
    <t xml:space="preserve">Задача 1 Увеличение доли оборота малых и средних предприятий в общем обороте по полному кругу предприятий городского округа Химки 
</t>
  </si>
  <si>
    <t>муниципальной программы городского округа Химки"Предпринимательство городского округа Химки"</t>
  </si>
  <si>
    <t xml:space="preserve">Средства бюджета городского округа Химки  </t>
  </si>
  <si>
    <t>муниципальной программы городского округа Химки  "Предпринимательство городского округа Химки"</t>
  </si>
  <si>
    <t>Паспорт подпрограммы "Развитие конкуренции" муниципальной программы городского округа Химки "Предпринимательство городского округа Химки"</t>
  </si>
  <si>
    <t>муниципальной  программы городского округа Химки"Предпринимательство городского округа Химки"</t>
  </si>
  <si>
    <t>Методика расчета показателей подпрограммы "Улучшение инвестиционного климата в городском округе Химки" муниципальной программы городского округа Химки "Предпринимательство городского округа Химки"</t>
  </si>
  <si>
    <t xml:space="preserve">Всего (тыс.руб.)
</t>
  </si>
  <si>
    <t>Мероприятие:                                                                                            Частичная компенсация субъектов малого и среднего предпринимательства затрат на оплату арендных платежей и приобретение основных средств</t>
  </si>
  <si>
    <t xml:space="preserve">Мероприятие:                                                                                            Частичная компенсация субъектам малого и среднего предпринимательства затрат на оплату коммунальных услуг
</t>
  </si>
  <si>
    <t>Мероприятие:                                                                                            Частичная компенсация субъектов малого и среднего предпринимательства затрат на оплату арендных платежей и приобретение основных средств.</t>
  </si>
  <si>
    <t xml:space="preserve">Мероприятие:                                                               Частичная компенсация субъектам малого и среднего предпринимательства затрат на оплату коммунальных услуг
</t>
  </si>
  <si>
    <t>Бюджет Московской области*</t>
  </si>
  <si>
    <t>Федеральный бюджет**</t>
  </si>
  <si>
    <t>"Дорожная карта" 
по выполнению основного мероприятия  "Финансовое обеспечение выполнения муниципальных услуг (выполнение работ)"
подпрограммы «Развитие малого и среднего предпринимательства в городском округе Химки» 
муниципальной программы городского округа Химки  «Предпринимательство городского округа Химки»</t>
  </si>
  <si>
    <t>125808
24222
24946
24946
25847
25847</t>
  </si>
  <si>
    <t xml:space="preserve">Мероприятие:                                                                                            Выполнение муниципального задания на предоставление консультационной и информационной поддержки субъектам малого и среднего предпринимательства
</t>
  </si>
  <si>
    <t xml:space="preserve">Мероприятие:                                                                                            Выполнение муниципального задания на предоставление консультационных и методических услуг
</t>
  </si>
  <si>
    <t>Мероприятие:                                                                      Выполнение муниципального задания на предоставление консультационной и информационной поддержки субъектам малого и среднего предпринимательства</t>
  </si>
  <si>
    <t>Мероприятие:                                                                    Выполнение муниципального задания на предоставление консультационных и методических услуг</t>
  </si>
  <si>
    <t>Мероприятие 1. 
Повышение квалификации контрактных управляющих городского округа Химки в соответствии с требованиями профессиональных стандартов</t>
  </si>
  <si>
    <t xml:space="preserve">Подпрограмма I: «Развитие малого и среднего предпринимательства в городском округе Химки».
Подпрограмма II: «Развитие потребительского рынка и сферы услуг в городском округе Химки».
Подпрограмма III: «Развитие конкуренции».
Подпрограмма IV: "Улучшение инвестиционного климата в городском округе Химки".
</t>
  </si>
  <si>
    <t>Паспорт подпрограммы "Развитие малого и среднего предпринимательства в городском округе Химки"</t>
  </si>
  <si>
    <t>Увеличение доли оборота малых и средних предприятий в общем обороте по полному кругу предприятий городского округа Химки, %</t>
  </si>
  <si>
    <t xml:space="preserve">Развитие малого и среднего  предпринимательства в городском округе Химки </t>
  </si>
  <si>
    <t>Планируемые результаты подпрограммы "Развитие малого и среднего предпринимательства в городском округе Химки "</t>
  </si>
  <si>
    <t xml:space="preserve">Методика расчета показателей подпрограммы «Развитие малого и среднего предпринимательства в городском округе Химки»
муниципальной программы городского округа Химки «Предпринимательство городского округа Химки»
</t>
  </si>
  <si>
    <t>Обоснование финансовых ресурсов, необходимых для реализации мероприятий подпрограммы «Развитие малого и среднего предпринимательства в городском округе Химки» 
муниципальной программы городского округа Химки «Предпринимательство городского округа Химки»</t>
  </si>
  <si>
    <t xml:space="preserve">Средства федерального бюджета </t>
  </si>
  <si>
    <t>Перечень мероприятий подпрограммы «Развитие малого и среднего предпринимательства в городском округе Химки» муниципальной программы городского округа Химки «Предпринимательство городского округа Химки»</t>
  </si>
  <si>
    <t xml:space="preserve">
"Дорожная карта" 
по выполнению основного мероприятия  "Реализация механизмов поддержки субъектов малого и среднего предпринимательства"
подпрограммы «Развитие малого и среднего предпринимательства в городском округе Химки» 
муниципальной программы городского округа Химки  «Предпринимательство городского округа Химки»</t>
  </si>
  <si>
    <t>Заместитель Главы Администрации  городского округа</t>
  </si>
  <si>
    <t>Заместитель Главы Администрации городского округа</t>
  </si>
  <si>
    <t xml:space="preserve">муниципальной программы городского округа Химки  "Предпринимательство городского округа Химки"                                                                                                                      </t>
  </si>
  <si>
    <t>"Развитие потребительского рынка и сферы услуг в городском округе Химки "</t>
  </si>
  <si>
    <t>"Дорожная карта" 
по выполнению основного мероприятия "Развитие потребительского рынка и сферы услуг на территории городского округа Химки"
подпрограммы "Развитие потребительского рынка и сферы услуг в городском округе Химки"
муниципальной программы городского округа Химки "Предпринимательство городского округа Химки"</t>
  </si>
  <si>
    <t xml:space="preserve">Э_одс=Э_дс/(∑ обт)×100%,
где:
Эодс – Доля общей экономии денежных средств от общей суммы объявленных торгов, процентов;
Эдс  –  общая экономия денежных средств в результате проведения торгов и до проведения торгов, рублей;
∑ обт – общая сумма объявленных торгов, рублей.
</t>
  </si>
  <si>
    <t xml:space="preserve"> Фонд оплаты труда и прочие расходы</t>
  </si>
  <si>
    <t>2244
2244
0
0
0
0</t>
  </si>
  <si>
    <t>Основное мероприятие  "Повышение квалификации контрактных управляющих в городском округе Химки в соответствии профессиональном стандартом, утвержденным РФ</t>
  </si>
  <si>
    <t>Мероприятие 1. 
Повышение квалификации контрактных управляющих городского округа Химки в соответствии с требованиями профессиональных стандартов, утвержденные в РФ</t>
  </si>
  <si>
    <t xml:space="preserve">Заместитель Главы Администрации городского округа
</t>
  </si>
  <si>
    <t>Приложение № 22 
к муниципальной программе                                             "Предпринимательство городского округа Химки"</t>
  </si>
  <si>
    <t>муниципальной программы "Предпринимательство городского округа Химки"</t>
  </si>
  <si>
    <t xml:space="preserve">Управления инвестиций и инноваций Администрации </t>
  </si>
  <si>
    <t>Подпрограмма "Улучшение инвестиционного климата в городском округе Химки"</t>
  </si>
  <si>
    <t>Администрация городского округа Химки Московской области</t>
  </si>
  <si>
    <t>Темп роста отгруженных товаров собственного производства, выполненных работ и услуг собственными силами по промышленным видам деятельности, в процентах к предыдущему году</t>
  </si>
  <si>
    <t>%</t>
  </si>
  <si>
    <t xml:space="preserve">Увеличение доли высококвалифицированных работников Московской области в числе квалифицированных работников Московской области не менее 32,5% </t>
  </si>
  <si>
    <r>
      <rPr>
        <b/>
        <sz val="10"/>
        <rFont val="Times New Roman"/>
        <family val="1"/>
        <charset val="204"/>
      </rPr>
      <t xml:space="preserve">Задача 1  </t>
    </r>
    <r>
      <rPr>
        <sz val="10"/>
        <rFont val="Times New Roman"/>
        <family val="1"/>
        <charset val="204"/>
      </rPr>
      <t xml:space="preserve">     </t>
    </r>
  </si>
  <si>
    <t xml:space="preserve">Обеспечение развития инвестиционного потенциала городского округа Химки </t>
  </si>
  <si>
    <t xml:space="preserve">Среднемесячная начисленная заработная плата работников организаций, не относящихся к субъектам малого предпринимательства, средняя численность работников которых превышает 15 человек      </t>
  </si>
  <si>
    <t>млн.
рублей</t>
  </si>
  <si>
    <t xml:space="preserve">Увеличение доли высококвалифицированных работников системообразующих предприятий  Московской области в числе квалифицированных работников системообразующих предприятий Московской области </t>
  </si>
  <si>
    <t>тысяч 
рублей на человека</t>
  </si>
  <si>
    <t>Удельный вес рабочих мест, на которых проведена специальная оценка условий труда, в общем количестве рабочих (по кругу организаций муниципальной собственности)</t>
  </si>
  <si>
    <t>Приложение № 25
к муниципальной программе                                     "Предпринимательство городского округа Химки"</t>
  </si>
  <si>
    <t>Подпрограмма 1
"Улучшение инвестиционного в городском округе Химки"</t>
  </si>
  <si>
    <t xml:space="preserve">Мероприятие 1.1.
Модернизация и инновационное развитие экономики городского округа Химки Московской области, улучшения ведения инвестиционной деятельности на территории городского округа </t>
  </si>
  <si>
    <t>Основное мероприятие 2 
Реализация мер по оказанию содействия инициаторам инвестиционных проектов и создание  благоприятной для инвестиций  административной среды на территории  городского округа Химки Московской области</t>
  </si>
  <si>
    <t xml:space="preserve">Мероприятие 2.3.
Разработка и совершенствование нормативно правовых актов (НПА) Администрации городского округа Химки Московской области, регулирующих  и стимулирующих  инвестиционную  деятельность в городском округе Химки Московской области 
</t>
  </si>
  <si>
    <t>Мероприятие 2.4.
Формирование и ведение территориального перечня инвестиционных проектов, реализуемых  и предполагаемых к реализации на территории городского округа Химки Московской области в автоматизированной  информационной  системе «Перечни  инвестиционных  проектов» (ЕАС ПИП)</t>
  </si>
  <si>
    <t>Мероприятие 2.5.
Осуществление мониторинга инвестиционных процессов на территории городкого округа Химки Московской области (в том числе мониторинг реализации инвестиционных проектов)</t>
  </si>
  <si>
    <t>Мероприятие 2.6.
Информирование предпринимателей о проведении органами исполнительной  власти Московской области, Администрацией городского округа Химки Московской области, и организациями инфраструктуры  поддержки бизнеса обучающих мероприятий  (тематических семинарах, круглых столах, конференциях и т. п.), направленных на обучение новым формам и механизмам привлечения инвестиций</t>
  </si>
  <si>
    <t>Приложение № 26
к муниципальной программе 
"Предпринимательство городского округа Химки"</t>
  </si>
  <si>
    <t>Задача 1
Обеспечение развития инвестиционного потенциала субъектов малого и среднего предпринимательства</t>
  </si>
  <si>
    <t>Мероприятие 1
Модернизация и инновационное развитие экономики городского округа Химки Московской области, улучшения инвестиционной деятельности на территории городского округа Химки Московской области</t>
  </si>
  <si>
    <t>Управление инвестиций и инноваций Администрации городского округа Химки Московской области; Управление предпринимательства, потребительского рынка и услуг Администрации городского округа Химки Московской области</t>
  </si>
  <si>
    <r>
      <t>Основное мероприятие 2</t>
    </r>
    <r>
      <rPr>
        <sz val="11"/>
        <rFont val="Times New Roman"/>
        <family val="1"/>
        <charset val="204"/>
      </rPr>
      <t xml:space="preserve"> Реализация мер по оказанию содействия инициаторам инвестиционных проектов и создание  благоприятной для инвестиций  административной среды на территории  городского округа Химки Московской области </t>
    </r>
  </si>
  <si>
    <t>В пределах средств, направленных на обеспечение деятельности аппарата Администрации городского округа Химки Московской области</t>
  </si>
  <si>
    <t>Управление инвестиций и инноваций Администрации городского округа Химки Московской области</t>
  </si>
  <si>
    <t xml:space="preserve">Мероприятие 3
Разработка и совершенствование нормативно правовых актов (НПА) Администрации городского округа Химки Московской области, регулирующих  и стимулирующих  инвестиционную  деятельность в городском округе Химки Московской области
</t>
  </si>
  <si>
    <t>Мероприятие 4
Формирование и ведение территориального перечня инвестиционных проектов, реализуемых  и предполагаемых к реализации на территории городского округа Химки Московской области в автоматизированной  информационной  системе «Перечни  инвестиционных  проектов» (ЕАС ПИП)</t>
  </si>
  <si>
    <t>Мероприятие 5.
Осуществление мониторинга инвестиционных процессов на территории городского округа Химки Московской области (в том числе мониторинг реализации инвестиционных проектов)</t>
  </si>
  <si>
    <t>Проведение мониторинга инвестиционных процессов на территории городского округа Химки Московской области,  выявление проблем, разработка мер реагирования</t>
  </si>
  <si>
    <t>Мероприятие 6
Информирование предпринимателей о проведении органами исполнительной  власти Московской области, Администрацией городского округа Химки Московской области и организациями инфраструктуры поддержки бизнеса обучающих мероприятий  (тематических семинаров, круглых столов, конференций и т. п.), направленных на обучение новым формам и механизмам привлечения инвестиций</t>
  </si>
  <si>
    <t>Участие предпринимателей в обучающих мероприятиях, проводимых органами  исполнительной  власти Московской  области, Администрацией городского округа Химки Московской области, а также организациями инфраструктуры поддержки бизнеса; получение новых знаний о формах и механизмах привлечения инвестиций</t>
  </si>
  <si>
    <t>* - объем финансирования аналогичных мероприятий в году, предшествующем году начала реализации муниципальной программы, в том числе в рамках реализации долгосрочных целевых программ городского округа Химки Московской области</t>
  </si>
  <si>
    <t xml:space="preserve"> руб.</t>
  </si>
  <si>
    <t xml:space="preserve">Постановление о внесении изменений в постановление об утверждении муниципальной программы городского округа Химки "Предпринимательство городского округа Химки"  на 2017-2021г.г.                          Постановление об утверждении  порядка
предоставления за счет средств бюджета городского округа Химки Московской области субсидий субъектам малого и среднего предпринимательства на проведение мероприятий муниципальной программы городского округа Химки Московской области «Предпринимательство городского округа Химки».
</t>
  </si>
  <si>
    <t>Методика расчета показателей подпрограммы «Развитие потребительского рынка и сферы услуг в городском округе Химки» муниципальной программы городского округа Химки «Предпринимательство городского округа Химки».</t>
  </si>
  <si>
    <t>Информация управления предпринимательства, потребительского рынка и услуг Администрации на основании данных, поступающих от предпринимателей городского округа Химки.</t>
  </si>
  <si>
    <t xml:space="preserve">Значение показателя определяется как разница между количеством посадочных мест на объектах общественного питания в городском округе Химки и в отчетном году и количеством посадочных мест на объектах общественного питания в предыдущем году. </t>
  </si>
  <si>
    <t>Информация управления предпринимательства, потребительского рынка и услуг и административно-технического отдела  Администрации.</t>
  </si>
  <si>
    <t>Закон Московской области от 28.10.2011 № 176/2011-ОЗ "О нормативах стоимости предоставления муниципальных услуг, оказываемых за счет средств бюджетов муниципальных образований Московской области, применяемых при расчетах межбюджетных трансфертов"</t>
  </si>
  <si>
    <t>Постановление Правительства московской области от 30.12.2014 № 1178/52 "Об утверждении Порядка деятельности общественных кладбищ и крематориев на территории Московской области"</t>
  </si>
  <si>
    <t>Информация муниципального бюджетного учреждения "Малый бизнес Химки" городского округа Химки Московской области на основании данных, поступающих от предпринимателей городского округа Химки.</t>
  </si>
  <si>
    <t>Данные предпринимателей городского округа Химки о затраченных средствах на проведение строительных (ремонтных) работ, а также закупку оборудования.</t>
  </si>
  <si>
    <t>Данные предпринимателей городского округа Химки о затраченных средствах на проведение мероприятий по демонтажу незаконно установленных нестационарных торговых объектов.</t>
  </si>
  <si>
    <t>Данные предпринимателей городского округа Химки о затраченных средствах при организации ярмарок.</t>
  </si>
  <si>
    <t>В пределах средств, направленных на обеспечение деятельности аппарата Администрации городского округа Химки Московской области.</t>
  </si>
  <si>
    <t>Данные предпринимателей городского округа Химки о затраченных средствах при реализации мероприятий, направленных направленных на популяризацию и повышение престижа профессий работников торговли и услуг в целях привлечения постоянного населения городского округа для работы в сфере потребительского рынка и услуг.</t>
  </si>
  <si>
    <t>Приказ заместителя Главы Администрации городского округа Химки Московской области от 14.04.2017 № 33 "Об утверждении нормативов затрат обеспечения функций МКУ "Специализированная служба в сфере погребения и похоронного дела"</t>
  </si>
  <si>
    <t>Расходы на содержание мест захоронений рассчитаны по нормативу стоимости предоставления муниципальных услуг  на 1 га площади кладбищ (всего 40,918 га) - закон Московской области от 28.10.2011 № 176/2011-ОЗ "О нормативах стоимости предоставления муниципальных услуг, оказываемых за счет средств бюджетов муниципальных образований Московской области, применяемых при расчетах межбюджетных трансфертов". В 2018 году планируется расширение кладбища "Клязьменское" на 2 га.</t>
  </si>
  <si>
    <t>Расходы на содержание мест захоронений рассчитаны по нормативам, утвержденным законом Московской области от 28.10.2011 № 176/2011-ОЗ "О нормативах стоимости предоставления муниципальных услуг, оказываемых за счет средств бюджетов муниципальных образований Московской области, применяемых при расчетах межбюджетных трансфертов"</t>
  </si>
  <si>
    <t>Расчёт управления предпринимательства, потребительского рынка и услуг Администрации на основании данных, поступающих от предпринимателей городского округа Химки.</t>
  </si>
  <si>
    <t>1. Управление предпринимательства, потребительского рынка и услуг Администрации.                                            2. МКУ "Управление капитального строительства и архитектуры".
3. Отдел архитектуры и градостроительства Администрации.        
4. Управление земельных отношений Администрации.                                                                             
 5. Территориальные управления Администрации.</t>
  </si>
  <si>
    <t>1. Управление предпринимательства, потребительского рынка и услуг Администрации.и                                               
2. Управление земельных отношений Администрации.                                                                                 
 3. Территориальные управления Администрации.</t>
  </si>
  <si>
    <t>1. Управление предпринимательства, потребительского рынка и услуг Администрации.                                              
2. Управление земельных отношений Администрации.                                                                              
 3. Территориальные управления Администрации.</t>
  </si>
  <si>
    <t>1. Управление предпринимательства, потребительского рынка и услуг Администрации.                                               
2. Управление земельных отношений Администрации.                                                                         
 3. Территориальные управления Администрации.</t>
  </si>
  <si>
    <t>1. Управление предпринимательства, потребительского рынка и услуг Администрации.                                            
2. Управление земельных отношений Администрации.                                                                             
 3. Территориальные управления Администрации.</t>
  </si>
  <si>
    <t xml:space="preserve">1. Управление предпринимательства, потребительского рынка и услуг Администрации. .                                              
2. Управление земельных отношений Администрации.                                                                            
 3. Территориальные управления Администрации. </t>
  </si>
  <si>
    <t xml:space="preserve">1. Управление предпринимательства, потребительского рынка и услуг Администрации.                                              
2. Управление земельных отношений Администрации.                                                                      
 3. Территориальные управления Администрации.               </t>
  </si>
  <si>
    <t>1. Управление предпринимательства, потребительского рынка и услуг Администрации.                                             
2. Управление земельных отношений Администрации.                                                                          
 3. Территориальные управления Администрации.</t>
  </si>
  <si>
    <t xml:space="preserve">1. Управление предпринимательства, потребительского рынка и услуг Администрации.                                              
2. Управление земельных отношений Администрации.                                                                              
 3. Территориальные управления Администрации.           </t>
  </si>
  <si>
    <t xml:space="preserve">1.Управление предпринимательства, потребительского рынка и услуг Администрации. 
2. МКУ "Управление пресс-службы, рекламы и связей с общественностью".       
3. МБУ "Малый бизнес Химки".                        </t>
  </si>
  <si>
    <t xml:space="preserve">1.Администрация городского округа Химки                                                                    2.Управление предпринимательства, потребительского рынка и услуг Администрации.
3. МКУ "Специализированная служба в сфере погребения и похоронного дела".                                                               4.МКУ "Управление централизации закупок".                                </t>
  </si>
  <si>
    <t>Мероприятие. 
Обеспечение деятельности муниципального казенного  учреждения</t>
  </si>
  <si>
    <t xml:space="preserve">1.Администрация городского округа Химки                                                                                                                              2.Управление предпринимательства, потребительского рынка и услуг Администрации.
                               </t>
  </si>
  <si>
    <t>1.Управление предпринимательства, потребительского рынка и услуг Администрации.                                                                   2.  Управление инвестиций и инноваций Администрации.</t>
  </si>
  <si>
    <t>* Объём финансирования аналогичных мероприятий в году, предшевствующем году начала реализации муниципальной программы, в том числе в рамках реализации долгосрочных целевых программ городского округа Химки.</t>
  </si>
  <si>
    <t xml:space="preserve"> </t>
  </si>
  <si>
    <t>Начальник управления предпринимательства, потребительского рынка и услуг Администрации городского округа Химки С.К. Малиновский</t>
  </si>
  <si>
    <t>"Дорожная карта" 
по выполнению основного мероприятия "Обеспечение деятельности муниципальных казенных учреждений" 
подпрограммы "Развитие потребительского рынка и сферы услуг в городском округе Химки "
муниципальной программы городского округа Химки  "Предпринимательство городского округа Химки"</t>
  </si>
  <si>
    <t xml:space="preserve">Постановление Администрации городского округа Химки Московской области от 08.06.2017г. № 474
«Об утверждении порядка предоставления за счет средств бюджета городского округа Химки Московской области субсидий субъектам малого и среднего предпринимательства на проведение мероприятий муниципальной программы городского округа Химки Московской области «Предпринимательство городского округа Химки»
Чк = Сср (макс) x К, где:
Чк – сумма средств, направляемая на реализацию мероприятия;
Сср (макс) – планируемый средний (максимальный) размер предоставляемой субсидии;
К – прогнозируемое количество субъектов малого и среднего предпринимательства, принимающих участие в мероприятии – получателей поддержки.
</t>
  </si>
  <si>
    <t xml:space="preserve">Постановление Администрации городского округа Химки Московской области от 08.06.2017 г. № 474
«Об утверждении порядка предоставления за счет средств бюджета городского округа Химки Московской области субсидий субъектам малого и среднего предпринимательства на проведение мероприятий муниципальной программы городского округа Химки Московской области «Предпринимательство городского округа Химки»
Чк = Сср (макс) x К, где:
Чк – сумма средств, направляемая на реализацию мероприятия;
Сср (макс) – планируемый средний (максимальный) размер предоставляемой субсидии;
К – прогнозируемое количество субъектов малого и среднего предпринимательства, принимающих участие в мероприятии – получателей поддержки.
</t>
  </si>
  <si>
    <t>Развитие потребительского рынка и сферы услуг в городском округе Химки</t>
  </si>
  <si>
    <t>"Развитие потребительского рынка и сферы услуг в городском округе Химки"</t>
  </si>
  <si>
    <t xml:space="preserve">Управление предпринимательства, потребительского рынка и услуг Администрации </t>
  </si>
  <si>
    <t>1.Управление предпринимательства, потребительского рынка и услуг Администрации.             
2.  Управление инвестиций и инноваций Администрации.</t>
  </si>
  <si>
    <t>1.Управление предпринимательства, потребительского рынка и услуг Администрации.                                    
2.Химкинская торгово-промышленная палата.             3. МБУ "Малый Бизнес Химки"</t>
  </si>
  <si>
    <t>1.Управление предпринимательства, потребительского рынка и услуг Администрации.                            
2.Химкинская торгово-промышленная палата.            
3. МБУ "Малый бизнес Химки"                                                                                        4. Управление инвестиций и инноваций Администрации.</t>
  </si>
  <si>
    <t xml:space="preserve">1.Администрация городского округа Химки                                                                    2. Комитет по управлению имуществом Администрации.
2.Управление предпринимательства, потребительского рынка и услуг Администрации.
3. МКУ "Специализированная служба в сфере погребения и похоронного дела".                                                                                             </t>
  </si>
  <si>
    <t>Повышение квалификации контрактных управляющих Администрации городского округа Химки</t>
  </si>
  <si>
    <t>Обеспечение деятельности МКУ "Управление централизации закупок"</t>
  </si>
  <si>
    <t>Доля закупок среди субъектов малого предпринимательства, социально ориентированных некоммерческих организаций составит до 25%  к 2021 году</t>
  </si>
  <si>
    <t>Количество реализованных требований Стандарта развития конкуренции в Московской области составит до 7 единиц к 2021 году</t>
  </si>
  <si>
    <t xml:space="preserve"> Предоставление субсидий субъектам малого и среднего предпринимательства. Улучшение инвестиционной привлекательности городского округа Химки для ведения бизнеса, рост налоговых поступлений от субъектов малого и среднего предпринимательства, а также повышение количества создаваемых рабочих мест. Повышение эффективности и прозрачности мер поддержки. Внедрение высоких стандартов качества обслуживания субъектов малого и среднего предпринимательства.</t>
  </si>
  <si>
    <t>Предоставление субсидий субъектам малого и среднего предпринимательства. Улучшение инвестиционной привлекательности городского округа Химки для ведения бизнеса, рост налоговых поступлений от субъектов малого и среднего предпринимательства, а также повышение количества создаваемых рабочих мест. Повышение эффективности и прозрачности мер поддержки. Внедрение высоких стандартов качества обслуживания субъектов малого и среднего предпринимательства.</t>
  </si>
  <si>
    <t xml:space="preserve">Начальник управления предпринимательства, потребительского рынка и услуг Администрации городского округа Химки     С.К. Малиновский
Руководитель МКУ "Специализированная служба в сфере погребения и похоронного дела" 
К.А. Казаков
</t>
  </si>
  <si>
    <t>128052
24222
24946
24946
25847
25847</t>
  </si>
  <si>
    <t>Основное мероприятие 2.                                                               Повышение квалификации контрактных управляющих в городском округе Химки в соответствии профессиональном стандартом, утвержденном в РФ.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</si>
</sst>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0.0"/>
    <numFmt numFmtId="165" formatCode="0.000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name val="Times New Roman"/>
      <family val="1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511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vertical="top" wrapText="1"/>
    </xf>
    <xf numFmtId="164" fontId="5" fillId="2" borderId="4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top"/>
    </xf>
    <xf numFmtId="0" fontId="5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7" fillId="3" borderId="0" xfId="0" applyNumberFormat="1" applyFont="1" applyFill="1" applyBorder="1"/>
    <xf numFmtId="0" fontId="7" fillId="3" borderId="0" xfId="0" applyFont="1" applyFill="1" applyBorder="1"/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top" wrapText="1"/>
    </xf>
    <xf numFmtId="0" fontId="9" fillId="0" borderId="12" xfId="0" applyFont="1" applyFill="1" applyBorder="1" applyAlignment="1">
      <alignment vertical="top" wrapText="1"/>
    </xf>
    <xf numFmtId="3" fontId="12" fillId="0" borderId="4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1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9" fillId="3" borderId="0" xfId="0" applyFont="1" applyFill="1" applyBorder="1"/>
    <xf numFmtId="0" fontId="9" fillId="3" borderId="0" xfId="0" applyFont="1" applyFill="1" applyBorder="1" applyAlignment="1">
      <alignment horizontal="left" wrapText="1"/>
    </xf>
    <xf numFmtId="0" fontId="9" fillId="3" borderId="0" xfId="0" applyFont="1" applyFill="1" applyBorder="1" applyAlignment="1">
      <alignment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9" fillId="2" borderId="0" xfId="0" applyFont="1" applyFill="1"/>
    <xf numFmtId="0" fontId="17" fillId="2" borderId="4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9" fillId="0" borderId="0" xfId="0" applyFont="1"/>
    <xf numFmtId="0" fontId="9" fillId="0" borderId="0" xfId="0" applyFont="1" applyAlignment="1">
      <alignment horizontal="left" wrapText="1"/>
    </xf>
    <xf numFmtId="0" fontId="9" fillId="0" borderId="0" xfId="0" applyFont="1" applyBorder="1"/>
    <xf numFmtId="0" fontId="9" fillId="0" borderId="0" xfId="0" applyFont="1" applyAlignment="1">
      <alignment wrapText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9" fillId="0" borderId="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top" wrapText="1"/>
    </xf>
    <xf numFmtId="0" fontId="0" fillId="0" borderId="0" xfId="0" applyBorder="1"/>
    <xf numFmtId="3" fontId="3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1" fillId="0" borderId="0" xfId="0" applyFont="1" applyBorder="1"/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2" borderId="0" xfId="0" applyFont="1" applyFill="1"/>
    <xf numFmtId="0" fontId="4" fillId="0" borderId="0" xfId="0" applyFont="1"/>
    <xf numFmtId="0" fontId="26" fillId="0" borderId="4" xfId="0" applyFont="1" applyBorder="1" applyAlignment="1">
      <alignment horizontal="center" vertical="top" wrapText="1"/>
    </xf>
    <xf numFmtId="0" fontId="19" fillId="0" borderId="4" xfId="0" applyFont="1" applyBorder="1" applyAlignment="1">
      <alignment vertical="top" wrapText="1"/>
    </xf>
    <xf numFmtId="1" fontId="9" fillId="2" borderId="4" xfId="0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49" fontId="17" fillId="0" borderId="0" xfId="0" applyNumberFormat="1" applyFont="1" applyFill="1" applyAlignment="1">
      <alignment horizontal="center" vertical="top" wrapText="1"/>
    </xf>
    <xf numFmtId="0" fontId="17" fillId="0" borderId="0" xfId="0" applyNumberFormat="1" applyFont="1" applyFill="1" applyAlignment="1">
      <alignment horizontal="center" vertical="top" wrapText="1"/>
    </xf>
    <xf numFmtId="0" fontId="17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top" wrapText="1"/>
    </xf>
    <xf numFmtId="0" fontId="17" fillId="0" borderId="0" xfId="0" applyNumberFormat="1" applyFont="1" applyFill="1" applyBorder="1" applyAlignment="1">
      <alignment horizontal="center" vertical="top" wrapText="1"/>
    </xf>
    <xf numFmtId="0" fontId="11" fillId="2" borderId="0" xfId="0" applyFont="1" applyFill="1" applyAlignment="1"/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2" fontId="19" fillId="0" borderId="4" xfId="1" applyNumberFormat="1" applyFont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center" vertical="center"/>
    </xf>
    <xf numFmtId="2" fontId="19" fillId="0" borderId="4" xfId="0" applyNumberFormat="1" applyFont="1" applyBorder="1" applyAlignment="1">
      <alignment horizontal="center" vertical="center" wrapText="1"/>
    </xf>
    <xf numFmtId="165" fontId="9" fillId="2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5" fillId="5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0" fontId="3" fillId="0" borderId="0" xfId="0" applyFont="1"/>
    <xf numFmtId="0" fontId="11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/>
    <xf numFmtId="49" fontId="4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2" borderId="0" xfId="0" applyFont="1" applyFill="1"/>
    <xf numFmtId="0" fontId="3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3" fillId="4" borderId="0" xfId="0" applyFont="1" applyFill="1"/>
    <xf numFmtId="0" fontId="20" fillId="2" borderId="0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top" wrapText="1"/>
    </xf>
    <xf numFmtId="3" fontId="3" fillId="2" borderId="4" xfId="0" applyNumberFormat="1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top" wrapText="1"/>
    </xf>
    <xf numFmtId="2" fontId="3" fillId="0" borderId="4" xfId="1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 wrapText="1"/>
    </xf>
    <xf numFmtId="2" fontId="3" fillId="0" borderId="4" xfId="1" applyNumberFormat="1" applyFont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9" fillId="0" borderId="0" xfId="0" applyFont="1" applyAlignment="1"/>
    <xf numFmtId="0" fontId="19" fillId="0" borderId="0" xfId="0" applyFont="1"/>
    <xf numFmtId="0" fontId="1" fillId="0" borderId="0" xfId="0" applyFont="1" applyAlignment="1">
      <alignment vertical="center" wrapText="1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wrapText="1"/>
    </xf>
    <xf numFmtId="0" fontId="29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top" wrapText="1"/>
    </xf>
    <xf numFmtId="0" fontId="29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top" wrapText="1"/>
    </xf>
    <xf numFmtId="0" fontId="30" fillId="0" borderId="4" xfId="0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 vertical="top" wrapText="1"/>
    </xf>
    <xf numFmtId="0" fontId="19" fillId="0" borderId="0" xfId="0" applyFont="1" applyAlignment="1">
      <alignment vertical="center" wrapText="1"/>
    </xf>
    <xf numFmtId="0" fontId="19" fillId="0" borderId="4" xfId="0" applyFont="1" applyBorder="1" applyAlignment="1">
      <alignment horizontal="center" vertical="center"/>
    </xf>
    <xf numFmtId="0" fontId="19" fillId="6" borderId="4" xfId="0" applyFont="1" applyFill="1" applyBorder="1" applyAlignment="1">
      <alignment vertical="top" wrapText="1"/>
    </xf>
    <xf numFmtId="0" fontId="19" fillId="6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vertical="top" wrapText="1"/>
    </xf>
    <xf numFmtId="0" fontId="27" fillId="0" borderId="4" xfId="0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 wrapText="1"/>
    </xf>
    <xf numFmtId="0" fontId="3" fillId="0" borderId="19" xfId="0" applyFont="1" applyFill="1" applyBorder="1"/>
    <xf numFmtId="0" fontId="3" fillId="0" borderId="20" xfId="0" applyFont="1" applyFill="1" applyBorder="1"/>
    <xf numFmtId="0" fontId="3" fillId="0" borderId="12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top" wrapText="1"/>
    </xf>
    <xf numFmtId="4" fontId="11" fillId="0" borderId="4" xfId="0" applyNumberFormat="1" applyFont="1" applyBorder="1" applyAlignment="1">
      <alignment horizontal="center" vertical="top" wrapText="1"/>
    </xf>
    <xf numFmtId="0" fontId="9" fillId="2" borderId="4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wrapText="1"/>
    </xf>
    <xf numFmtId="2" fontId="19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11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horizontal="center" wrapText="1"/>
    </xf>
    <xf numFmtId="0" fontId="32" fillId="0" borderId="4" xfId="0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top" wrapText="1"/>
    </xf>
    <xf numFmtId="49" fontId="17" fillId="0" borderId="4" xfId="0" applyNumberFormat="1" applyFont="1" applyFill="1" applyBorder="1" applyAlignment="1">
      <alignment horizontal="center" vertical="top" wrapText="1"/>
    </xf>
    <xf numFmtId="0" fontId="17" fillId="0" borderId="4" xfId="0" applyNumberFormat="1" applyFont="1" applyFill="1" applyBorder="1" applyAlignment="1">
      <alignment horizontal="center" vertical="top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1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49" fontId="5" fillId="3" borderId="15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top" wrapText="1"/>
    </xf>
    <xf numFmtId="3" fontId="9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/>
    <xf numFmtId="0" fontId="11" fillId="0" borderId="4" xfId="0" applyNumberFormat="1" applyFont="1" applyBorder="1" applyAlignment="1">
      <alignment horizontal="center" vertical="top" wrapText="1"/>
    </xf>
    <xf numFmtId="0" fontId="11" fillId="0" borderId="4" xfId="0" applyNumberFormat="1" applyFont="1" applyBorder="1" applyAlignment="1">
      <alignment horizontal="center" vertical="top"/>
    </xf>
    <xf numFmtId="0" fontId="5" fillId="3" borderId="0" xfId="0" applyFont="1" applyFill="1" applyBorder="1" applyAlignment="1">
      <alignment horizontal="right" vertical="top" wrapText="1"/>
    </xf>
    <xf numFmtId="0" fontId="9" fillId="0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wrapText="1"/>
    </xf>
    <xf numFmtId="0" fontId="20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top" wrapText="1"/>
    </xf>
    <xf numFmtId="0" fontId="20" fillId="2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vertical="top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top" wrapText="1"/>
    </xf>
    <xf numFmtId="3" fontId="5" fillId="3" borderId="4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 vertical="top" wrapText="1"/>
    </xf>
    <xf numFmtId="0" fontId="20" fillId="0" borderId="0" xfId="0" applyFont="1" applyBorder="1" applyAlignment="1">
      <alignment horizontal="center" wrapText="1"/>
    </xf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right" vertical="top" wrapText="1"/>
    </xf>
    <xf numFmtId="0" fontId="19" fillId="0" borderId="0" xfId="0" applyFont="1" applyAlignment="1">
      <alignment horizontal="right" vertical="top"/>
    </xf>
    <xf numFmtId="0" fontId="5" fillId="3" borderId="0" xfId="0" applyFont="1" applyFill="1" applyBorder="1" applyAlignment="1">
      <alignment horizontal="right"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top" wrapText="1"/>
    </xf>
    <xf numFmtId="49" fontId="9" fillId="0" borderId="4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vertical="top" wrapText="1"/>
    </xf>
    <xf numFmtId="49" fontId="9" fillId="0" borderId="4" xfId="0" applyNumberFormat="1" applyFont="1" applyFill="1" applyBorder="1" applyAlignment="1">
      <alignment horizontal="center" vertical="top" wrapText="1"/>
    </xf>
    <xf numFmtId="49" fontId="9" fillId="0" borderId="19" xfId="0" applyNumberFormat="1" applyFont="1" applyFill="1" applyBorder="1" applyAlignment="1">
      <alignment horizontal="center" vertical="top" wrapText="1"/>
    </xf>
    <xf numFmtId="49" fontId="9" fillId="0" borderId="0" xfId="0" applyNumberFormat="1" applyFont="1" applyFill="1" applyBorder="1" applyAlignment="1">
      <alignment horizontal="center" vertical="top" wrapText="1"/>
    </xf>
    <xf numFmtId="49" fontId="9" fillId="0" borderId="20" xfId="0" applyNumberFormat="1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top" wrapText="1"/>
    </xf>
    <xf numFmtId="49" fontId="17" fillId="0" borderId="7" xfId="0" applyNumberFormat="1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3" borderId="0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left" wrapText="1"/>
    </xf>
    <xf numFmtId="0" fontId="9" fillId="3" borderId="0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right" vertical="top" wrapText="1"/>
    </xf>
    <xf numFmtId="0" fontId="10" fillId="3" borderId="0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2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/>
    </xf>
    <xf numFmtId="0" fontId="9" fillId="3" borderId="12" xfId="0" applyFont="1" applyFill="1" applyBorder="1" applyAlignment="1">
      <alignment horizontal="center" vertical="top"/>
    </xf>
    <xf numFmtId="0" fontId="9" fillId="3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 wrapText="1"/>
    </xf>
    <xf numFmtId="0" fontId="9" fillId="0" borderId="9" xfId="0" applyFont="1" applyFill="1" applyBorder="1" applyAlignment="1">
      <alignment horizontal="center" vertical="top"/>
    </xf>
    <xf numFmtId="0" fontId="9" fillId="0" borderId="12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righ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17" fillId="2" borderId="9" xfId="0" applyNumberFormat="1" applyFont="1" applyFill="1" applyBorder="1" applyAlignment="1">
      <alignment horizontal="center" vertical="center" wrapText="1"/>
    </xf>
    <xf numFmtId="0" fontId="17" fillId="2" borderId="10" xfId="0" applyNumberFormat="1" applyFont="1" applyFill="1" applyBorder="1" applyAlignment="1">
      <alignment horizontal="center" vertical="center" wrapText="1"/>
    </xf>
    <xf numFmtId="0" fontId="17" fillId="2" borderId="12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wrapText="1"/>
    </xf>
    <xf numFmtId="0" fontId="15" fillId="2" borderId="0" xfId="0" applyFont="1" applyFill="1" applyAlignment="1">
      <alignment wrapText="1"/>
    </xf>
    <xf numFmtId="0" fontId="15" fillId="2" borderId="0" xfId="0" applyFont="1" applyFill="1" applyAlignment="1">
      <alignment horizontal="right" vertical="center" wrapText="1"/>
    </xf>
    <xf numFmtId="0" fontId="19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7" fillId="2" borderId="0" xfId="0" applyNumberFormat="1" applyFont="1" applyFill="1" applyBorder="1" applyAlignment="1">
      <alignment horizontal="left" vertical="center" wrapText="1"/>
    </xf>
    <xf numFmtId="0" fontId="17" fillId="2" borderId="0" xfId="0" applyNumberFormat="1" applyFont="1" applyFill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17" fillId="0" borderId="12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center" vertical="top" wrapText="1"/>
    </xf>
    <xf numFmtId="0" fontId="17" fillId="2" borderId="2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4" xfId="0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top" wrapText="1"/>
    </xf>
    <xf numFmtId="0" fontId="17" fillId="0" borderId="4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wrapText="1"/>
    </xf>
    <xf numFmtId="0" fontId="17" fillId="0" borderId="0" xfId="0" applyNumberFormat="1" applyFont="1" applyFill="1" applyAlignment="1">
      <alignment horizontal="right" vertical="center" wrapText="1"/>
    </xf>
    <xf numFmtId="0" fontId="28" fillId="0" borderId="0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 vertical="top" wrapText="1"/>
    </xf>
    <xf numFmtId="0" fontId="26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0" fontId="10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22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1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/>
    </xf>
    <xf numFmtId="0" fontId="19" fillId="2" borderId="4" xfId="0" applyFont="1" applyFill="1" applyBorder="1" applyAlignment="1">
      <alignment horizontal="left" vertical="top" wrapText="1"/>
    </xf>
    <xf numFmtId="165" fontId="9" fillId="2" borderId="4" xfId="0" applyNumberFormat="1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0" fontId="26" fillId="0" borderId="4" xfId="0" applyFont="1" applyBorder="1" applyAlignment="1">
      <alignment horizontal="left" vertical="top" wrapText="1"/>
    </xf>
    <xf numFmtId="0" fontId="26" fillId="0" borderId="4" xfId="0" applyFont="1" applyBorder="1" applyAlignment="1">
      <alignment horizontal="center" vertical="top" wrapText="1"/>
    </xf>
    <xf numFmtId="1" fontId="9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right" wrapText="1"/>
    </xf>
    <xf numFmtId="0" fontId="20" fillId="0" borderId="0" xfId="0" applyFont="1" applyBorder="1" applyAlignment="1">
      <alignment horizontal="center"/>
    </xf>
    <xf numFmtId="0" fontId="9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26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16" fontId="8" fillId="0" borderId="4" xfId="0" applyNumberFormat="1" applyFont="1" applyBorder="1" applyAlignment="1">
      <alignment horizontal="center" vertical="top" wrapText="1"/>
    </xf>
    <xf numFmtId="0" fontId="11" fillId="2" borderId="0" xfId="0" applyFont="1" applyFill="1" applyAlignment="1">
      <alignment horizontal="center"/>
    </xf>
    <xf numFmtId="0" fontId="11" fillId="0" borderId="9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77;&#1082;&#1089;&#1072;&#1085;&#1076;&#1088;/Downloads/&#1052;&#1055;%20&#1055;&#1088;&#1077;&#1076;&#1087;&#1088;&#1080;&#1085;&#1080;&#1084;&#1072;&#1090;&#1077;&#1083;&#1100;&#1089;&#1090;&#1074;&#1086;...2.%20&#1085;&#1072;%20&#1076;&#1072;&#1085;&#1085;&#1099;&#1093;%2014-18%20&#1076;&#1083;&#1103;%20&#1092;&#1080;&#1085;&#1080;&#1082;&#1086;&#1074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 (Паспорт)"/>
      <sheetName val="Приложение 2 ПП I (Паспорт)"/>
      <sheetName val="Приложение 3 ПП I"/>
      <sheetName val="Приложение 4 ПП I"/>
      <sheetName val="Приложение 5 ППI"/>
      <sheetName val="Приложение 6  ПП I"/>
      <sheetName val="Приложение 7 ПП I"/>
      <sheetName val="Приложение 8 ПП I"/>
      <sheetName val="Приложение 9 ПП II (Паспорт)"/>
      <sheetName val="Приложение 10 ПП II "/>
      <sheetName val="Приложение 11 ПП II "/>
      <sheetName val="Приложение 12 ПП II "/>
      <sheetName val="Приложение 13 ПП II "/>
      <sheetName val="Приложение 14 ПП II "/>
      <sheetName val="Приложение 15 ПП II"/>
      <sheetName val="Приложение 16 ПП III (Паспорт)"/>
      <sheetName val="Приложение 17 ПП III "/>
      <sheetName val="Приложение 18 ПП III "/>
      <sheetName val="Приложение 19 ПП III "/>
      <sheetName val="Приложение 20 ПП III "/>
      <sheetName val="Приложение 21 ПП III"/>
      <sheetName val="Приложение 22 ПП IV (Паспорт)"/>
      <sheetName val="Приложение 23 ПП IV"/>
      <sheetName val="Приложение 24 ПП IV"/>
      <sheetName val="Приложение 25 ПП IV "/>
      <sheetName val="Приложение 26 ПП IV "/>
      <sheetName val="Приложение 25 ПП IV"/>
    </sheetNames>
    <sheetDataSet>
      <sheetData sheetId="0">
        <row r="30">
          <cell r="A30" t="str">
            <v>Объём инвестиций в основной капитал в отраслях торговли и сферы услуг</v>
          </cell>
        </row>
        <row r="31">
          <cell r="A31" t="str">
            <v>Прирост площадей торговых объектов</v>
          </cell>
        </row>
        <row r="32">
          <cell r="A32" t="str">
            <v>Обеспеченность населения площадью торговых объектов</v>
          </cell>
        </row>
        <row r="33">
          <cell r="A33" t="str">
            <v>Обеспеченность предприятиями бытового обслуживания</v>
          </cell>
        </row>
        <row r="34">
          <cell r="A34" t="str">
            <v>Прирост рабочих мест на объектах бытовых услуг</v>
          </cell>
        </row>
        <row r="35">
          <cell r="A35" t="str">
            <v>Обеспеченность населения услугами общественного питания</v>
          </cell>
        </row>
        <row r="36">
          <cell r="A36" t="str">
            <v>Прирост посадочных мест на объектах общественного питания</v>
          </cell>
        </row>
        <row r="37">
          <cell r="A37" t="str">
            <v>Количество введённых объектов общественного питания, устанавливаемых в весенне-летний период</v>
          </cell>
        </row>
        <row r="38">
          <cell r="A38" t="str">
            <v>Количество введённых объектов общественного питания в формате нестационарного торгового объекта</v>
          </cell>
        </row>
        <row r="39">
          <cell r="A39" t="str">
            <v>Количество введённых нестационарных комплексов бытовых услуг (мультисервис)</v>
          </cell>
        </row>
        <row r="40">
          <cell r="A40" t="str">
            <v xml:space="preserve">Количество введённых объектов по продаже отечественной  сельхозпродукции "Подмосковный Фермер" </v>
          </cell>
        </row>
        <row r="41">
          <cell r="A41" t="str">
            <v>Количество введенных банных объектов по программе "100 бань Подмосковья"</v>
          </cell>
        </row>
        <row r="42">
          <cell r="A42" t="str">
            <v>Объём инвестиций в основной капитал в услуги бань по программе "100 бань Подмосковья"</v>
          </cell>
        </row>
        <row r="43">
          <cell r="A43" t="str">
            <v xml:space="preserve">Доля оборота магазинов шаговой доступности (магазинов у дома) в структуре оборота розничной торговли по формам торговли (в фактически действующих ценах) от общего оборота розничной торговли </v>
          </cell>
        </row>
        <row r="44">
          <cell r="A44" t="str">
            <v>Доля ликвидированных розничных рынков, не соответствующих требованиям законодательства, от общего количества выявленных несанкционированных</v>
          </cell>
        </row>
        <row r="45">
          <cell r="A45" t="str">
            <v>Доля ликвидированных нестационарных объектов, не соответствующих требованиям законодательства, от общего количества выявленных несанкционированных</v>
          </cell>
        </row>
        <row r="46">
          <cell r="A46" t="str">
            <v>Количество проведенных ярмарок на одно место, включенное в сводный перечень мест для проведения ярмарок</v>
          </cell>
        </row>
        <row r="47">
          <cell r="A47" t="str">
            <v>Обеспечение 100% содержания мест захоронений (кладбищ) по нормативу, установленному Законом Московской области</v>
          </cell>
        </row>
        <row r="48">
          <cell r="A48" t="str">
            <v>Доля кладбищ, соответствующих требованиям Порядка деятельности общественных кладбищ и крематориев на территории муниципального образования Московской области</v>
          </cell>
        </row>
        <row r="49">
          <cell r="A49" t="str">
            <v>Доля хозяйствующих субъектов негосударственных и немуниципальных форм собственности, оказывающих ритуальные услуги на территории муниципального образования Московской области</v>
          </cell>
        </row>
        <row r="50">
          <cell r="A50" t="str">
            <v>Увеличение количества социальных предприятий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6">
          <cell r="D26" t="str">
            <v>тыс. руб.</v>
          </cell>
          <cell r="G26">
            <v>154512</v>
          </cell>
          <cell r="H26">
            <v>153420</v>
          </cell>
          <cell r="I26">
            <v>152280</v>
          </cell>
          <cell r="J26">
            <v>155530</v>
          </cell>
        </row>
        <row r="27">
          <cell r="D27" t="str">
            <v>тыс. кв.м.</v>
          </cell>
          <cell r="G27">
            <v>3.5</v>
          </cell>
          <cell r="H27">
            <v>3.2</v>
          </cell>
          <cell r="I27">
            <v>3.5</v>
          </cell>
          <cell r="J27">
            <v>3.1</v>
          </cell>
        </row>
        <row r="28">
          <cell r="D28" t="str">
            <v xml:space="preserve"> кв.м./тыс.жителей</v>
          </cell>
          <cell r="G28">
            <v>2486.1</v>
          </cell>
          <cell r="H28">
            <v>2489.4</v>
          </cell>
          <cell r="I28">
            <v>2492.3000000000002</v>
          </cell>
          <cell r="J28">
            <v>2496.6</v>
          </cell>
        </row>
        <row r="29">
          <cell r="D29" t="str">
            <v xml:space="preserve"> раб.мест/тыс.жителей</v>
          </cell>
        </row>
        <row r="30">
          <cell r="D30" t="str">
            <v>рабочих мест</v>
          </cell>
        </row>
        <row r="31">
          <cell r="D31" t="str">
            <v>пос.мест/тыс.жителей</v>
          </cell>
        </row>
        <row r="32">
          <cell r="D32" t="str">
            <v>единиц</v>
          </cell>
        </row>
        <row r="33">
          <cell r="D33" t="str">
            <v>единиц</v>
          </cell>
        </row>
        <row r="34">
          <cell r="D34" t="str">
            <v>единиц</v>
          </cell>
        </row>
        <row r="35">
          <cell r="D35" t="str">
            <v>единиц</v>
          </cell>
        </row>
        <row r="36">
          <cell r="D36" t="str">
            <v>единиц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 t="str">
            <v>единиц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 t="str">
            <v>тыс.руб.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 t="str">
            <v>процент</v>
          </cell>
          <cell r="G39">
            <v>25</v>
          </cell>
          <cell r="H39">
            <v>26</v>
          </cell>
          <cell r="I39">
            <v>27</v>
          </cell>
          <cell r="J39">
            <v>28</v>
          </cell>
        </row>
        <row r="40">
          <cell r="D40" t="str">
            <v>процент</v>
          </cell>
          <cell r="G40">
            <v>100</v>
          </cell>
          <cell r="H40">
            <v>100</v>
          </cell>
          <cell r="I40">
            <v>100</v>
          </cell>
          <cell r="J40">
            <v>100</v>
          </cell>
        </row>
        <row r="41">
          <cell r="D41" t="str">
            <v>процент</v>
          </cell>
          <cell r="G41">
            <v>100</v>
          </cell>
          <cell r="H41">
            <v>100</v>
          </cell>
          <cell r="I41">
            <v>100</v>
          </cell>
          <cell r="J41">
            <v>100</v>
          </cell>
        </row>
        <row r="42">
          <cell r="D42" t="str">
            <v>единиц</v>
          </cell>
          <cell r="G42">
            <v>48</v>
          </cell>
          <cell r="H42">
            <v>48</v>
          </cell>
          <cell r="I42">
            <v>48</v>
          </cell>
          <cell r="J42">
            <v>48</v>
          </cell>
        </row>
        <row r="43">
          <cell r="D43" t="str">
            <v>процент</v>
          </cell>
          <cell r="G43">
            <v>100</v>
          </cell>
          <cell r="H43">
            <v>100</v>
          </cell>
          <cell r="I43">
            <v>100</v>
          </cell>
          <cell r="J43">
            <v>100</v>
          </cell>
        </row>
        <row r="44">
          <cell r="D44" t="str">
            <v>процент</v>
          </cell>
          <cell r="G44">
            <v>100</v>
          </cell>
          <cell r="H44">
            <v>100</v>
          </cell>
          <cell r="I44">
            <v>100</v>
          </cell>
          <cell r="J44">
            <v>100</v>
          </cell>
        </row>
        <row r="45">
          <cell r="D45" t="str">
            <v>процент</v>
          </cell>
          <cell r="G45">
            <v>90</v>
          </cell>
          <cell r="H45">
            <v>90</v>
          </cell>
          <cell r="I45">
            <v>90</v>
          </cell>
          <cell r="J45">
            <v>90</v>
          </cell>
        </row>
        <row r="46">
          <cell r="D46" t="str">
            <v>единиц</v>
          </cell>
          <cell r="G46">
            <v>83</v>
          </cell>
          <cell r="H46">
            <v>87</v>
          </cell>
          <cell r="I46">
            <v>90</v>
          </cell>
          <cell r="J46">
            <v>92</v>
          </cell>
        </row>
      </sheetData>
      <sheetData sheetId="9">
        <row r="8">
          <cell r="G8" t="str">
            <v>Объём инвестиций в основной капитал в отраслях торговли и сферы услуг</v>
          </cell>
          <cell r="H8" t="str">
            <v>тыс. руб.</v>
          </cell>
        </row>
        <row r="9">
          <cell r="G9" t="str">
            <v>Прирост площадей торговых объектов</v>
          </cell>
          <cell r="H9" t="str">
            <v>тыс. кв.м.</v>
          </cell>
        </row>
        <row r="10">
          <cell r="G10" t="str">
            <v>Обеспеченность населения площадью торговых объектов</v>
          </cell>
          <cell r="H10" t="str">
            <v xml:space="preserve"> кв.м./тыс.жителей</v>
          </cell>
        </row>
        <row r="11">
          <cell r="G11" t="str">
            <v>Обеспеченность предприятиями бытового обслуживания</v>
          </cell>
          <cell r="H11" t="str">
            <v xml:space="preserve"> раб.мест/тыс.жителей</v>
          </cell>
        </row>
        <row r="12">
          <cell r="G12" t="str">
            <v>Прирост рабочих мест на объектах бытовых услуг</v>
          </cell>
          <cell r="H12" t="str">
            <v>рабочих мест</v>
          </cell>
        </row>
        <row r="13">
          <cell r="G13" t="str">
            <v>Обеспеченность населения услугами общественного питания</v>
          </cell>
          <cell r="H13" t="str">
            <v>пос.мест/тыс.жителей</v>
          </cell>
        </row>
        <row r="14">
          <cell r="G14" t="str">
            <v>Прирост посадочных мест на объектах общественного питания</v>
          </cell>
          <cell r="H14" t="str">
            <v>единиц</v>
          </cell>
        </row>
        <row r="15">
          <cell r="G15" t="str">
            <v>Количество введённых объектов общественного питания, устанавливаемых в весенне-летний период</v>
          </cell>
          <cell r="H15" t="str">
            <v>единиц</v>
          </cell>
        </row>
        <row r="16">
          <cell r="G16" t="str">
            <v>Количество введённых объектов общественного питания в формате нестационарного торгового объекта</v>
          </cell>
          <cell r="H16" t="str">
            <v>единиц</v>
          </cell>
        </row>
        <row r="17">
          <cell r="G17" t="str">
            <v>Количество введённых нестационарных комплексов бытовых услуг (мультисервис)</v>
          </cell>
          <cell r="H17" t="str">
            <v>единиц</v>
          </cell>
        </row>
        <row r="18">
          <cell r="G18" t="str">
            <v xml:space="preserve">Количество введённых объектов по продаже отечественной  сельхозпродукции "Подмосковный Фермер" </v>
          </cell>
          <cell r="H18" t="str">
            <v>единиц</v>
          </cell>
        </row>
        <row r="19">
          <cell r="G19" t="str">
            <v>Количество введенных банных объектов по программе "100 бань Подмосковья"</v>
          </cell>
          <cell r="H19" t="str">
            <v>единиц</v>
          </cell>
        </row>
        <row r="20">
          <cell r="G20" t="str">
            <v>Объём инвестиций в основной капитал в услуги бань по программе "100 бань Подмосковья"</v>
          </cell>
          <cell r="H20" t="str">
            <v>тыс.руб.</v>
          </cell>
        </row>
        <row r="21">
          <cell r="G21" t="str">
            <v xml:space="preserve">Доля оборота магазинов шаговой доступности (магазинов у дома) в структуре оборота розничной торговли по формам торговли (в фактически действующих ценах) от общего оборота розничной торговли </v>
          </cell>
          <cell r="H21" t="str">
            <v>процент</v>
          </cell>
        </row>
        <row r="22">
          <cell r="G22" t="str">
            <v>Доля ликвидированных розничных рынков, не соответствующих требованиям законодательства, от общего количества выявленных несанкционированных</v>
          </cell>
          <cell r="H22" t="str">
            <v>процент</v>
          </cell>
        </row>
        <row r="23">
          <cell r="G23" t="str">
            <v>Доля ликвидированных нестационарных объектов, не соответствующих требованиям законодательства, от общего количества выявленных несанкционированных</v>
          </cell>
          <cell r="H23" t="str">
            <v>процент</v>
          </cell>
        </row>
        <row r="24">
          <cell r="G24" t="str">
            <v>Количество проведенных ярмарок на одно место, включенное в сводный перечень мест для проведения ярмарок</v>
          </cell>
          <cell r="H24" t="str">
            <v>единиц</v>
          </cell>
        </row>
        <row r="25">
          <cell r="G25" t="str">
            <v>Обеспечение 100% содержания мест захоронений (кладбищ) по нормативу, установленному Законом Московской области</v>
          </cell>
          <cell r="H25" t="str">
            <v>процент</v>
          </cell>
        </row>
        <row r="26">
          <cell r="G26" t="str">
            <v>Доля кладбищ, соответствующих требованиям Порядка деятельности общественных кладбищ и крематориев на территории муниципального образования Московской области</v>
          </cell>
          <cell r="H26" t="str">
            <v>процент</v>
          </cell>
        </row>
        <row r="27">
          <cell r="G27" t="str">
            <v>Доля хозяйствующих субъектов негосударственных и немуниципальных форм собственности, оказывающих ритуальные услуги на территории муниципального образования Московской области</v>
          </cell>
          <cell r="H27" t="str">
            <v>процент</v>
          </cell>
        </row>
        <row r="28">
          <cell r="G28" t="str">
            <v>Увеличение количества социальных предприятий</v>
          </cell>
          <cell r="H28" t="str">
            <v>единиц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opLeftCell="A61" zoomScale="75" zoomScaleNormal="75" zoomScaleSheetLayoutView="75" workbookViewId="0">
      <selection activeCell="A37" sqref="A37"/>
    </sheetView>
  </sheetViews>
  <sheetFormatPr defaultColWidth="9.109375" defaultRowHeight="13.8" x14ac:dyDescent="0.25"/>
  <cols>
    <col min="1" max="1" width="97.88671875" style="112" customWidth="1"/>
    <col min="2" max="2" width="18.5546875" style="112" customWidth="1"/>
    <col min="3" max="3" width="14.33203125" style="112" customWidth="1"/>
    <col min="4" max="4" width="18.33203125" style="112" customWidth="1"/>
    <col min="5" max="7" width="20.44140625" style="112" customWidth="1"/>
    <col min="8" max="8" width="24.109375" style="112" customWidth="1"/>
    <col min="9" max="16384" width="9.109375" style="112"/>
  </cols>
  <sheetData>
    <row r="1" spans="1:8" ht="52.5" customHeight="1" x14ac:dyDescent="0.25">
      <c r="A1" s="124"/>
      <c r="B1" s="124"/>
      <c r="C1" s="124"/>
      <c r="D1" s="124"/>
      <c r="E1" s="124"/>
      <c r="F1" s="267" t="s">
        <v>303</v>
      </c>
      <c r="G1" s="267"/>
      <c r="H1" s="267"/>
    </row>
    <row r="2" spans="1:8" x14ac:dyDescent="0.25">
      <c r="A2" s="268" t="s">
        <v>304</v>
      </c>
      <c r="B2" s="268"/>
      <c r="C2" s="269"/>
      <c r="D2" s="269"/>
      <c r="E2" s="269"/>
      <c r="F2" s="269"/>
      <c r="G2" s="269"/>
      <c r="H2" s="269"/>
    </row>
    <row r="3" spans="1:8" x14ac:dyDescent="0.25">
      <c r="A3" s="268" t="s">
        <v>0</v>
      </c>
      <c r="B3" s="268"/>
      <c r="C3" s="268"/>
      <c r="D3" s="268"/>
      <c r="E3" s="268"/>
      <c r="F3" s="268"/>
      <c r="G3" s="268"/>
      <c r="H3" s="268"/>
    </row>
    <row r="4" spans="1:8" x14ac:dyDescent="0.25">
      <c r="A4" s="270" t="s">
        <v>45</v>
      </c>
      <c r="B4" s="270"/>
      <c r="C4" s="270"/>
      <c r="D4" s="270"/>
      <c r="E4" s="270"/>
      <c r="F4" s="270"/>
      <c r="G4" s="270"/>
      <c r="H4" s="270"/>
    </row>
    <row r="5" spans="1:8" x14ac:dyDescent="0.25">
      <c r="A5" s="128"/>
      <c r="B5" s="128"/>
      <c r="C5" s="128"/>
      <c r="D5" s="128"/>
      <c r="E5" s="128"/>
      <c r="F5" s="128"/>
      <c r="G5" s="128"/>
      <c r="H5" s="128"/>
    </row>
    <row r="6" spans="1:8" ht="15.75" customHeight="1" x14ac:dyDescent="0.25">
      <c r="A6" s="271" t="s">
        <v>1</v>
      </c>
      <c r="B6" s="272"/>
      <c r="C6" s="273" t="s">
        <v>2</v>
      </c>
      <c r="D6" s="274"/>
      <c r="E6" s="274"/>
      <c r="F6" s="274"/>
      <c r="G6" s="274"/>
      <c r="H6" s="275"/>
    </row>
    <row r="7" spans="1:8" ht="15.75" customHeight="1" x14ac:dyDescent="0.25">
      <c r="A7" s="271" t="s">
        <v>3</v>
      </c>
      <c r="B7" s="272"/>
      <c r="C7" s="273" t="s">
        <v>305</v>
      </c>
      <c r="D7" s="274"/>
      <c r="E7" s="274"/>
      <c r="F7" s="274"/>
      <c r="G7" s="274"/>
      <c r="H7" s="275"/>
    </row>
    <row r="8" spans="1:8" ht="42" customHeight="1" x14ac:dyDescent="0.25">
      <c r="A8" s="271" t="s">
        <v>4</v>
      </c>
      <c r="B8" s="272"/>
      <c r="C8" s="271" t="s">
        <v>306</v>
      </c>
      <c r="D8" s="276"/>
      <c r="E8" s="276"/>
      <c r="F8" s="276"/>
      <c r="G8" s="276"/>
      <c r="H8" s="272"/>
    </row>
    <row r="9" spans="1:8" ht="78" customHeight="1" x14ac:dyDescent="0.25">
      <c r="A9" s="271" t="s">
        <v>5</v>
      </c>
      <c r="B9" s="272"/>
      <c r="C9" s="277" t="s">
        <v>560</v>
      </c>
      <c r="D9" s="277"/>
      <c r="E9" s="277"/>
      <c r="F9" s="277"/>
      <c r="G9" s="277"/>
      <c r="H9" s="277"/>
    </row>
    <row r="10" spans="1:8" ht="15.75" customHeight="1" x14ac:dyDescent="0.25">
      <c r="A10" s="278" t="s">
        <v>6</v>
      </c>
      <c r="B10" s="279"/>
      <c r="C10" s="282" t="s">
        <v>7</v>
      </c>
      <c r="D10" s="282"/>
      <c r="E10" s="282"/>
      <c r="F10" s="282"/>
      <c r="G10" s="282"/>
      <c r="H10" s="282"/>
    </row>
    <row r="11" spans="1:8" x14ac:dyDescent="0.25">
      <c r="A11" s="280"/>
      <c r="B11" s="281"/>
      <c r="C11" s="129" t="s">
        <v>9</v>
      </c>
      <c r="D11" s="129" t="s">
        <v>10</v>
      </c>
      <c r="E11" s="129" t="s">
        <v>210</v>
      </c>
      <c r="F11" s="129" t="s">
        <v>211</v>
      </c>
      <c r="G11" s="129" t="s">
        <v>212</v>
      </c>
      <c r="H11" s="129" t="s">
        <v>8</v>
      </c>
    </row>
    <row r="12" spans="1:8" ht="15.75" customHeight="1" x14ac:dyDescent="0.25">
      <c r="A12" s="271" t="s">
        <v>11</v>
      </c>
      <c r="B12" s="272"/>
      <c r="C12" s="130">
        <f>'Приложение 2 ПП I (Паспорт)'!E15+'Приложение 9 ПП II (Паспорт)'!E21+'Приложение 16 ПП III (Паспо (2'!F14+'Приложение 22 ПП IV (Паспорт)'!E13</f>
        <v>0</v>
      </c>
      <c r="D12" s="130">
        <f>'Приложение 2 ПП I (Паспорт)'!F15+'Приложение 9 ПП II (Паспорт)'!F21+'Приложение 16 ПП III (Паспо (2'!G14+'Приложение 22 ПП IV (Паспорт)'!F13</f>
        <v>0</v>
      </c>
      <c r="E12" s="130">
        <f>'Приложение 2 ПП I (Паспорт)'!G15+'Приложение 9 ПП II (Паспорт)'!G21+'Приложение 16 ПП III (Паспо (2'!H14+'Приложение 22 ПП IV (Паспорт)'!G13</f>
        <v>0</v>
      </c>
      <c r="F12" s="130">
        <f>'Приложение 2 ПП I (Паспорт)'!H15+'Приложение 9 ПП II (Паспорт)'!H21+'Приложение 16 ПП III (Паспо (2'!I14+'Приложение 22 ПП IV (Паспорт)'!H13</f>
        <v>0</v>
      </c>
      <c r="G12" s="130">
        <f>'Приложение 2 ПП I (Паспорт)'!I15+'Приложение 9 ПП II (Паспорт)'!I21+'Приложение 16 ПП III (Паспо (2'!J14+'Приложение 22 ПП IV (Паспорт)'!I13</f>
        <v>0</v>
      </c>
      <c r="H12" s="130">
        <f>SUM(C12:G12)</f>
        <v>0</v>
      </c>
    </row>
    <row r="13" spans="1:8" x14ac:dyDescent="0.25">
      <c r="A13" s="271" t="s">
        <v>12</v>
      </c>
      <c r="B13" s="272"/>
      <c r="C13" s="130">
        <f>'Приложение 2 ПП I (Паспорт)'!E14+'Приложение 9 ПП II (Паспорт)'!E22+'Приложение 16 ПП III (Паспо (2'!F13+'Приложение 22 ПП IV (Паспорт)'!E12</f>
        <v>0</v>
      </c>
      <c r="D13" s="130">
        <f>'Приложение 2 ПП I (Паспорт)'!F14+'Приложение 9 ПП II (Паспорт)'!F22+'Приложение 16 ПП III (Паспо (2'!G13+'Приложение 22 ПП IV (Паспорт)'!F12</f>
        <v>0</v>
      </c>
      <c r="E13" s="130">
        <f>'Приложение 2 ПП I (Паспорт)'!G14+'Приложение 9 ПП II (Паспорт)'!G22+'Приложение 16 ПП III (Паспо (2'!H13+'Приложение 22 ПП IV (Паспорт)'!G12</f>
        <v>0</v>
      </c>
      <c r="F13" s="130">
        <f>'Приложение 2 ПП I (Паспорт)'!H14+'Приложение 9 ПП II (Паспорт)'!H22+'Приложение 16 ПП III (Паспо (2'!I13+'Приложение 22 ПП IV (Паспорт)'!H12</f>
        <v>0</v>
      </c>
      <c r="G13" s="130">
        <f>'Приложение 2 ПП I (Паспорт)'!I14+'Приложение 9 ПП II (Паспорт)'!I22+'Приложение 16 ПП III (Паспо (2'!J13+'Приложение 22 ПП IV (Паспорт)'!I12</f>
        <v>0</v>
      </c>
      <c r="H13" s="130">
        <f>SUM(C13:G13)</f>
        <v>0</v>
      </c>
    </row>
    <row r="14" spans="1:8" x14ac:dyDescent="0.25">
      <c r="A14" s="271" t="s">
        <v>14</v>
      </c>
      <c r="B14" s="272"/>
      <c r="C14" s="130">
        <f>'Приложение 2 ПП I (Паспорт)'!E17+'Приложение 9 ПП II (Паспорт)'!E24+'Приложение 16 ПП III (Паспо (2'!F16+'Приложение 22 ПП IV (Паспорт)'!E15</f>
        <v>115218</v>
      </c>
      <c r="D14" s="130">
        <f>'Приложение 2 ПП I (Паспорт)'!F17+'Приложение 9 ПП II (Паспорт)'!F24+'Приложение 16 ПП III (Паспо (2'!G16+'Приложение 22 ПП IV (Паспорт)'!F15</f>
        <v>89388</v>
      </c>
      <c r="E14" s="130">
        <f>'Приложение 2 ПП I (Паспорт)'!G17+'Приложение 9 ПП II (Паспорт)'!G24+'Приложение 16 ПП III (Паспо (2'!H16+'Приложение 22 ПП IV (Паспорт)'!G15</f>
        <v>89388</v>
      </c>
      <c r="F14" s="130">
        <f>'Приложение 2 ПП I (Паспорт)'!H17+'Приложение 9 ПП II (Паспорт)'!H24+'Приложение 16 ПП III (Паспо (2'!I16+'Приложение 22 ПП IV (Паспорт)'!H15</f>
        <v>91573</v>
      </c>
      <c r="G14" s="130">
        <f>'Приложение 2 ПП I (Паспорт)'!I17+'Приложение 9 ПП II (Паспорт)'!I24+'Приложение 16 ПП III (Паспо (2'!J16+'Приложение 22 ПП IV (Паспорт)'!I15</f>
        <v>91573</v>
      </c>
      <c r="H14" s="126">
        <f>SUM(C14:G14)</f>
        <v>477140</v>
      </c>
    </row>
    <row r="15" spans="1:8" ht="21.75" customHeight="1" x14ac:dyDescent="0.25">
      <c r="A15" s="271" t="s">
        <v>15</v>
      </c>
      <c r="B15" s="272"/>
      <c r="C15" s="130">
        <f>'Приложение 2 ПП I (Паспорт)'!E16+'Приложение 9 ПП II (Паспорт)'!E23+'Приложение 16 ПП III (Паспо (2'!F15+'Приложение 22 ПП IV (Паспорт)'!E14</f>
        <v>220212</v>
      </c>
      <c r="D15" s="130">
        <f>'Приложение 2 ПП I (Паспорт)'!F16+'Приложение 9 ПП II (Паспорт)'!F23+'Приложение 16 ПП III (Паспо (2'!G15+'Приложение 22 ПП IV (Паспорт)'!F14</f>
        <v>154962</v>
      </c>
      <c r="E15" s="130">
        <f>'Приложение 2 ПП I (Паспорт)'!G16+'Приложение 9 ПП II (Паспорт)'!G23+'Приложение 16 ПП III (Паспо (2'!H15+'Приложение 22 ПП IV (Паспорт)'!G14</f>
        <v>153770</v>
      </c>
      <c r="F15" s="130">
        <f>'Приложение 2 ПП I (Паспорт)'!H16+'Приложение 9 ПП II (Паспорт)'!H23+'Приложение 16 ПП III (Паспо (2'!I15+'Приложение 22 ПП IV (Паспорт)'!H14</f>
        <v>152630</v>
      </c>
      <c r="G15" s="130">
        <f>'Приложение 2 ПП I (Паспорт)'!I16+'Приложение 9 ПП II (Паспорт)'!I23+'Приложение 16 ПП III (Паспо (2'!J15+'Приложение 22 ПП IV (Паспорт)'!I14</f>
        <v>155880</v>
      </c>
      <c r="H15" s="130">
        <f>SUM(C15:G15)</f>
        <v>837454</v>
      </c>
    </row>
    <row r="16" spans="1:8" x14ac:dyDescent="0.25">
      <c r="A16" s="271" t="s">
        <v>16</v>
      </c>
      <c r="B16" s="272"/>
      <c r="C16" s="130">
        <f>SUM(C12:C15)</f>
        <v>335430</v>
      </c>
      <c r="D16" s="130">
        <f>SUM(D12:D15)</f>
        <v>244350</v>
      </c>
      <c r="E16" s="130">
        <f>SUM(E12:E15)</f>
        <v>243158</v>
      </c>
      <c r="F16" s="130">
        <f>SUM(F12:F15)</f>
        <v>244203</v>
      </c>
      <c r="G16" s="130">
        <f>SUM(G12:G15)</f>
        <v>247453</v>
      </c>
      <c r="H16" s="130">
        <f>SUM(C16:G16)</f>
        <v>1314594</v>
      </c>
    </row>
    <row r="17" spans="1:8" ht="15" customHeight="1" x14ac:dyDescent="0.25">
      <c r="A17" s="131" t="s">
        <v>17</v>
      </c>
      <c r="B17" s="129" t="s">
        <v>18</v>
      </c>
      <c r="C17" s="285" t="s">
        <v>9</v>
      </c>
      <c r="D17" s="286"/>
      <c r="E17" s="129" t="s">
        <v>10</v>
      </c>
      <c r="F17" s="129" t="s">
        <v>210</v>
      </c>
      <c r="G17" s="129" t="s">
        <v>211</v>
      </c>
      <c r="H17" s="129" t="s">
        <v>212</v>
      </c>
    </row>
    <row r="18" spans="1:8" s="127" customFormat="1" ht="35.25" customHeight="1" x14ac:dyDescent="0.25">
      <c r="A18" s="160" t="s">
        <v>253</v>
      </c>
      <c r="B18" s="161" t="s">
        <v>59</v>
      </c>
      <c r="C18" s="287">
        <v>5</v>
      </c>
      <c r="D18" s="287"/>
      <c r="E18" s="161">
        <v>6</v>
      </c>
      <c r="F18" s="161">
        <v>7</v>
      </c>
      <c r="G18" s="161">
        <v>7</v>
      </c>
      <c r="H18" s="161">
        <v>7</v>
      </c>
    </row>
    <row r="19" spans="1:8" s="127" customFormat="1" ht="63" customHeight="1" x14ac:dyDescent="0.25">
      <c r="A19" s="160" t="s">
        <v>48</v>
      </c>
      <c r="B19" s="161" t="s">
        <v>20</v>
      </c>
      <c r="C19" s="287">
        <v>102.1</v>
      </c>
      <c r="D19" s="287"/>
      <c r="E19" s="161">
        <v>102.3</v>
      </c>
      <c r="F19" s="161">
        <v>102.5</v>
      </c>
      <c r="G19" s="161">
        <v>102.63</v>
      </c>
      <c r="H19" s="161">
        <v>102.7</v>
      </c>
    </row>
    <row r="20" spans="1:8" s="127" customFormat="1" ht="33.75" customHeight="1" x14ac:dyDescent="0.25">
      <c r="A20" s="160" t="s">
        <v>307</v>
      </c>
      <c r="B20" s="161" t="s">
        <v>20</v>
      </c>
      <c r="C20" s="287">
        <v>22</v>
      </c>
      <c r="D20" s="287"/>
      <c r="E20" s="161">
        <v>22.2</v>
      </c>
      <c r="F20" s="161">
        <v>22.5</v>
      </c>
      <c r="G20" s="161">
        <v>22.69</v>
      </c>
      <c r="H20" s="161">
        <v>22.82</v>
      </c>
    </row>
    <row r="21" spans="1:8" s="127" customFormat="1" ht="33.75" customHeight="1" x14ac:dyDescent="0.25">
      <c r="A21" s="160" t="s">
        <v>383</v>
      </c>
      <c r="B21" s="161" t="s">
        <v>59</v>
      </c>
      <c r="C21" s="287">
        <v>67</v>
      </c>
      <c r="D21" s="287"/>
      <c r="E21" s="161">
        <v>72</v>
      </c>
      <c r="F21" s="161">
        <v>77</v>
      </c>
      <c r="G21" s="161">
        <v>82</v>
      </c>
      <c r="H21" s="161">
        <v>87</v>
      </c>
    </row>
    <row r="22" spans="1:8" s="127" customFormat="1" ht="51.75" customHeight="1" x14ac:dyDescent="0.25">
      <c r="A22" s="160" t="s">
        <v>349</v>
      </c>
      <c r="B22" s="161" t="s">
        <v>20</v>
      </c>
      <c r="C22" s="287">
        <v>32.299999999999997</v>
      </c>
      <c r="D22" s="287"/>
      <c r="E22" s="161">
        <v>32.5</v>
      </c>
      <c r="F22" s="161">
        <v>32.700000000000003</v>
      </c>
      <c r="G22" s="162">
        <v>33</v>
      </c>
      <c r="H22" s="161">
        <v>33.299999999999997</v>
      </c>
    </row>
    <row r="23" spans="1:8" s="127" customFormat="1" ht="33.75" customHeight="1" x14ac:dyDescent="0.25">
      <c r="A23" s="160" t="s">
        <v>21</v>
      </c>
      <c r="B23" s="161" t="s">
        <v>59</v>
      </c>
      <c r="C23" s="287">
        <v>42</v>
      </c>
      <c r="D23" s="287"/>
      <c r="E23" s="161">
        <v>48</v>
      </c>
      <c r="F23" s="161">
        <v>54</v>
      </c>
      <c r="G23" s="161">
        <v>60</v>
      </c>
      <c r="H23" s="161">
        <v>64</v>
      </c>
    </row>
    <row r="24" spans="1:8" s="127" customFormat="1" ht="33.75" customHeight="1" x14ac:dyDescent="0.25">
      <c r="A24" s="160" t="s">
        <v>22</v>
      </c>
      <c r="B24" s="161" t="s">
        <v>20</v>
      </c>
      <c r="C24" s="287">
        <v>101.6</v>
      </c>
      <c r="D24" s="287"/>
      <c r="E24" s="161">
        <v>102</v>
      </c>
      <c r="F24" s="161">
        <v>102.4</v>
      </c>
      <c r="G24" s="161">
        <v>102.8</v>
      </c>
      <c r="H24" s="161">
        <v>103.2</v>
      </c>
    </row>
    <row r="25" spans="1:8" s="127" customFormat="1" ht="33.75" customHeight="1" x14ac:dyDescent="0.25">
      <c r="A25" s="160" t="s">
        <v>23</v>
      </c>
      <c r="B25" s="161" t="s">
        <v>59</v>
      </c>
      <c r="C25" s="288">
        <v>54.34</v>
      </c>
      <c r="D25" s="288"/>
      <c r="E25" s="161">
        <v>54.84</v>
      </c>
      <c r="F25" s="161">
        <v>55.34</v>
      </c>
      <c r="G25" s="161">
        <v>55.84</v>
      </c>
      <c r="H25" s="161">
        <v>56.34</v>
      </c>
    </row>
    <row r="26" spans="1:8" s="127" customFormat="1" ht="33.75" customHeight="1" x14ac:dyDescent="0.25">
      <c r="A26" s="160" t="s">
        <v>346</v>
      </c>
      <c r="B26" s="161" t="s">
        <v>24</v>
      </c>
      <c r="C26" s="283">
        <v>37400</v>
      </c>
      <c r="D26" s="284"/>
      <c r="E26" s="161">
        <v>38265</v>
      </c>
      <c r="F26" s="161">
        <v>39080</v>
      </c>
      <c r="G26" s="161">
        <v>39845</v>
      </c>
      <c r="H26" s="161">
        <v>40558</v>
      </c>
    </row>
    <row r="27" spans="1:8" s="127" customFormat="1" ht="33.75" customHeight="1" x14ac:dyDescent="0.25">
      <c r="A27" s="160" t="s">
        <v>25</v>
      </c>
      <c r="B27" s="161" t="s">
        <v>59</v>
      </c>
      <c r="C27" s="287">
        <v>12</v>
      </c>
      <c r="D27" s="287"/>
      <c r="E27" s="161">
        <v>14</v>
      </c>
      <c r="F27" s="161">
        <v>16</v>
      </c>
      <c r="G27" s="161">
        <v>18</v>
      </c>
      <c r="H27" s="161">
        <v>20</v>
      </c>
    </row>
    <row r="28" spans="1:8" s="127" customFormat="1" ht="33.75" customHeight="1" x14ac:dyDescent="0.25">
      <c r="A28" s="160" t="s">
        <v>382</v>
      </c>
      <c r="B28" s="161" t="s">
        <v>20</v>
      </c>
      <c r="C28" s="283">
        <v>1.9</v>
      </c>
      <c r="D28" s="284"/>
      <c r="E28" s="161">
        <v>1.9</v>
      </c>
      <c r="F28" s="161">
        <v>1.9</v>
      </c>
      <c r="G28" s="161">
        <v>1.9</v>
      </c>
      <c r="H28" s="161">
        <v>1.9</v>
      </c>
    </row>
    <row r="29" spans="1:8" s="127" customFormat="1" ht="33.75" customHeight="1" x14ac:dyDescent="0.25">
      <c r="A29" s="160" t="s">
        <v>255</v>
      </c>
      <c r="B29" s="161" t="s">
        <v>20</v>
      </c>
      <c r="C29" s="287">
        <v>16.8</v>
      </c>
      <c r="D29" s="287"/>
      <c r="E29" s="161">
        <v>16.899999999999999</v>
      </c>
      <c r="F29" s="161">
        <v>17.100000000000001</v>
      </c>
      <c r="G29" s="161">
        <v>17.3</v>
      </c>
      <c r="H29" s="161">
        <v>17.5</v>
      </c>
    </row>
    <row r="30" spans="1:8" ht="33.75" customHeight="1" x14ac:dyDescent="0.25">
      <c r="A30" s="163" t="str">
        <f>'Приложение 9 ПП II (Паспорт)'!A26:C26</f>
        <v>Объём инвестиций в основной капитал в отраслях торговли и сферы услуг</v>
      </c>
      <c r="B30" s="164" t="str">
        <f>'Приложение 9 ПП II (Паспорт)'!D26</f>
        <v>тыс. руб.</v>
      </c>
      <c r="C30" s="289">
        <v>216612</v>
      </c>
      <c r="D30" s="289"/>
      <c r="E30" s="165">
        <v>154512</v>
      </c>
      <c r="F30" s="166">
        <v>153420</v>
      </c>
      <c r="G30" s="166">
        <v>152280</v>
      </c>
      <c r="H30" s="165">
        <v>155530</v>
      </c>
    </row>
    <row r="31" spans="1:8" ht="33.75" customHeight="1" x14ac:dyDescent="0.25">
      <c r="A31" s="163" t="str">
        <f>'Приложение 9 ПП II (Паспорт)'!A27:C27</f>
        <v>Прирост площадей торговых объектов</v>
      </c>
      <c r="B31" s="232" t="str">
        <f>'Приложение 9 ПП II (Паспорт)'!D27</f>
        <v>тыс. кв.м.</v>
      </c>
      <c r="C31" s="289">
        <v>3.9</v>
      </c>
      <c r="D31" s="289"/>
      <c r="E31" s="232">
        <v>3.5</v>
      </c>
      <c r="F31" s="166">
        <v>3.2</v>
      </c>
      <c r="G31" s="166">
        <v>3.5</v>
      </c>
      <c r="H31" s="232">
        <v>3.1</v>
      </c>
    </row>
    <row r="32" spans="1:8" ht="33.75" customHeight="1" x14ac:dyDescent="0.25">
      <c r="A32" s="163" t="str">
        <f>'Приложение 9 ПП II (Паспорт)'!A28:C28</f>
        <v>Обеспеченность населения площадью торговых объектов</v>
      </c>
      <c r="B32" s="164" t="str">
        <f>'Приложение 9 ПП II (Паспорт)'!D28</f>
        <v xml:space="preserve"> кв.м./тыс.жителей</v>
      </c>
      <c r="C32" s="289">
        <v>2483.3000000000002</v>
      </c>
      <c r="D32" s="289"/>
      <c r="E32" s="165">
        <v>2486.1</v>
      </c>
      <c r="F32" s="166">
        <v>2489.4</v>
      </c>
      <c r="G32" s="166">
        <v>2492.3000000000002</v>
      </c>
      <c r="H32" s="165">
        <v>2496.6</v>
      </c>
    </row>
    <row r="33" spans="1:8" ht="33.75" customHeight="1" x14ac:dyDescent="0.25">
      <c r="A33" s="163" t="str">
        <f>'Приложение 9 ПП II (Паспорт)'!A29:C29</f>
        <v>Обеспеченность предприятиями бытового обслуживания</v>
      </c>
      <c r="B33" s="164" t="str">
        <f>'Приложение 9 ПП II (Паспорт)'!D29</f>
        <v xml:space="preserve"> раб.мест/тыс.жителей</v>
      </c>
      <c r="C33" s="289">
        <v>8.5</v>
      </c>
      <c r="D33" s="289"/>
      <c r="E33" s="165">
        <v>8.6999999999999993</v>
      </c>
      <c r="F33" s="166">
        <v>8.8000000000000007</v>
      </c>
      <c r="G33" s="166">
        <v>8.9</v>
      </c>
      <c r="H33" s="165">
        <v>9</v>
      </c>
    </row>
    <row r="34" spans="1:8" ht="33.75" customHeight="1" x14ac:dyDescent="0.25">
      <c r="A34" s="163" t="str">
        <f>'Приложение 9 ПП II (Паспорт)'!A30:C30</f>
        <v>Прирост рабочих мест на объектах бытовых услуг</v>
      </c>
      <c r="B34" s="164" t="str">
        <f>'Приложение 9 ПП II (Паспорт)'!D30</f>
        <v>рабочих мест</v>
      </c>
      <c r="C34" s="289">
        <v>23</v>
      </c>
      <c r="D34" s="289"/>
      <c r="E34" s="165">
        <v>23</v>
      </c>
      <c r="F34" s="166">
        <v>23</v>
      </c>
      <c r="G34" s="166">
        <v>23</v>
      </c>
      <c r="H34" s="165">
        <v>23</v>
      </c>
    </row>
    <row r="35" spans="1:8" ht="33.75" customHeight="1" x14ac:dyDescent="0.25">
      <c r="A35" s="163" t="str">
        <f>'Приложение 9 ПП II (Паспорт)'!A31:C31</f>
        <v>Обеспеченность населения услугами общественного питания</v>
      </c>
      <c r="B35" s="164" t="str">
        <f>'Приложение 9 ПП II (Паспорт)'!D31</f>
        <v>пос.мест/тыс.жителей</v>
      </c>
      <c r="C35" s="289">
        <v>80</v>
      </c>
      <c r="D35" s="289"/>
      <c r="E35" s="165">
        <v>80.3</v>
      </c>
      <c r="F35" s="166">
        <v>80.599999999999994</v>
      </c>
      <c r="G35" s="166">
        <v>81</v>
      </c>
      <c r="H35" s="165">
        <v>81.5</v>
      </c>
    </row>
    <row r="36" spans="1:8" ht="33.75" customHeight="1" x14ac:dyDescent="0.25">
      <c r="A36" s="163" t="str">
        <f>'Приложение 9 ПП II (Паспорт)'!A32:C32</f>
        <v>Прирост посадочных мест на объектах общественного питания</v>
      </c>
      <c r="B36" s="164" t="str">
        <f>'Приложение 9 ПП II (Паспорт)'!D32</f>
        <v>единиц</v>
      </c>
      <c r="C36" s="289">
        <v>70</v>
      </c>
      <c r="D36" s="289"/>
      <c r="E36" s="165">
        <v>70</v>
      </c>
      <c r="F36" s="166">
        <v>93</v>
      </c>
      <c r="G36" s="166">
        <v>116</v>
      </c>
      <c r="H36" s="165">
        <v>117</v>
      </c>
    </row>
    <row r="37" spans="1:8" ht="33.75" customHeight="1" x14ac:dyDescent="0.25">
      <c r="A37" s="163" t="str">
        <f>'Приложение 9 ПП II (Паспорт)'!A33:C33</f>
        <v>Количество введённых объектов общественного питания, устанавливаемых в весенне-летний период</v>
      </c>
      <c r="B37" s="164" t="str">
        <f>'Приложение 9 ПП II (Паспорт)'!D33</f>
        <v>единиц</v>
      </c>
      <c r="C37" s="289">
        <v>16</v>
      </c>
      <c r="D37" s="289"/>
      <c r="E37" s="165">
        <v>40</v>
      </c>
      <c r="F37" s="166">
        <v>50</v>
      </c>
      <c r="G37" s="166">
        <v>60</v>
      </c>
      <c r="H37" s="165">
        <v>70</v>
      </c>
    </row>
    <row r="38" spans="1:8" ht="33.75" customHeight="1" x14ac:dyDescent="0.25">
      <c r="A38" s="163" t="str">
        <f>'Приложение 9 ПП II (Паспорт)'!A34:C34</f>
        <v>Количество введённых объектов общественного питания в формате нестационарного торгового объекта</v>
      </c>
      <c r="B38" s="164" t="str">
        <f>'Приложение 9 ПП II (Паспорт)'!D34</f>
        <v>единиц</v>
      </c>
      <c r="C38" s="289">
        <v>19</v>
      </c>
      <c r="D38" s="289"/>
      <c r="E38" s="165">
        <v>19</v>
      </c>
      <c r="F38" s="166">
        <v>22</v>
      </c>
      <c r="G38" s="166">
        <v>22</v>
      </c>
      <c r="H38" s="165">
        <v>25</v>
      </c>
    </row>
    <row r="39" spans="1:8" ht="33.75" customHeight="1" x14ac:dyDescent="0.25">
      <c r="A39" s="163" t="str">
        <f>'Приложение 9 ПП II (Паспорт)'!A35:C35</f>
        <v>Количество введённых нестационарных комплексов бытовых услуг (мультисервис)</v>
      </c>
      <c r="B39" s="164" t="str">
        <f>'Приложение 9 ПП II (Паспорт)'!D35</f>
        <v>единиц</v>
      </c>
      <c r="C39" s="289">
        <v>2</v>
      </c>
      <c r="D39" s="289"/>
      <c r="E39" s="165">
        <v>2</v>
      </c>
      <c r="F39" s="166">
        <v>4</v>
      </c>
      <c r="G39" s="166">
        <v>4</v>
      </c>
      <c r="H39" s="165">
        <v>6</v>
      </c>
    </row>
    <row r="40" spans="1:8" ht="33.75" customHeight="1" x14ac:dyDescent="0.25">
      <c r="A40" s="163" t="str">
        <f>'Приложение 9 ПП II (Паспорт)'!A36:C36</f>
        <v xml:space="preserve">Количество введённых объектов по продаже отечественной  сельхозпродукции "Подмосковный Фермер" </v>
      </c>
      <c r="B40" s="164" t="str">
        <f>'Приложение 9 ПП II (Паспорт)'!D36</f>
        <v>единиц</v>
      </c>
      <c r="C40" s="289">
        <v>2</v>
      </c>
      <c r="D40" s="289"/>
      <c r="E40" s="165">
        <v>0</v>
      </c>
      <c r="F40" s="166">
        <v>0</v>
      </c>
      <c r="G40" s="166">
        <v>0</v>
      </c>
      <c r="H40" s="165">
        <v>0</v>
      </c>
    </row>
    <row r="41" spans="1:8" ht="33.75" customHeight="1" x14ac:dyDescent="0.25">
      <c r="A41" s="163" t="str">
        <f>'Приложение 9 ПП II (Паспорт)'!A37:C37</f>
        <v>Количество введенных банных объектов по программе "100 бань Подмосковья"</v>
      </c>
      <c r="B41" s="164" t="str">
        <f>'Приложение 9 ПП II (Паспорт)'!D37</f>
        <v>единиц</v>
      </c>
      <c r="C41" s="289">
        <v>1</v>
      </c>
      <c r="D41" s="289"/>
      <c r="E41" s="165">
        <v>0</v>
      </c>
      <c r="F41" s="166">
        <v>0</v>
      </c>
      <c r="G41" s="166">
        <v>0</v>
      </c>
      <c r="H41" s="165">
        <v>0</v>
      </c>
    </row>
    <row r="42" spans="1:8" ht="33.75" customHeight="1" x14ac:dyDescent="0.25">
      <c r="A42" s="163" t="str">
        <f>'Приложение 9 ПП II (Паспорт)'!A38:C38</f>
        <v>Объём инвестиций в основной капитал в услуги бань по программе "100 бань Подмосковья"</v>
      </c>
      <c r="B42" s="164" t="str">
        <f>'Приложение 9 ПП II (Паспорт)'!D38</f>
        <v>тыс.руб.</v>
      </c>
      <c r="C42" s="289">
        <v>100</v>
      </c>
      <c r="D42" s="289"/>
      <c r="E42" s="165">
        <v>0</v>
      </c>
      <c r="F42" s="166">
        <v>0</v>
      </c>
      <c r="G42" s="166">
        <v>0</v>
      </c>
      <c r="H42" s="165">
        <v>0</v>
      </c>
    </row>
    <row r="43" spans="1:8" ht="47.25" customHeight="1" x14ac:dyDescent="0.25">
      <c r="A43" s="163" t="str">
        <f>'Приложение 9 ПП II (Паспорт)'!A39:C39</f>
        <v xml:space="preserve">Доля оборота магазинов шаговой доступности (магазинов у дома) в структуре оборота розничной торговли по формам торговли (в фактически действующих ценах) от общего оборота розничной торговли </v>
      </c>
      <c r="B43" s="164" t="str">
        <f>'Приложение 9 ПП II (Паспорт)'!D39</f>
        <v>процент</v>
      </c>
      <c r="C43" s="289">
        <v>24</v>
      </c>
      <c r="D43" s="289"/>
      <c r="E43" s="165">
        <v>25</v>
      </c>
      <c r="F43" s="166">
        <v>26</v>
      </c>
      <c r="G43" s="166">
        <v>27</v>
      </c>
      <c r="H43" s="165">
        <v>28</v>
      </c>
    </row>
    <row r="44" spans="1:8" ht="33.75" customHeight="1" x14ac:dyDescent="0.25">
      <c r="A44" s="163" t="str">
        <f>'Приложение 9 ПП II (Паспорт)'!A40:C40</f>
        <v>Доля ликвидированных розничных рынков, не соответствующих требованиям законодательства, от общего количества выявленных несанкционированных</v>
      </c>
      <c r="B44" s="164" t="str">
        <f>'Приложение 9 ПП II (Паспорт)'!D40</f>
        <v>процент</v>
      </c>
      <c r="C44" s="289">
        <v>100</v>
      </c>
      <c r="D44" s="289"/>
      <c r="E44" s="165">
        <v>100</v>
      </c>
      <c r="F44" s="166">
        <v>100</v>
      </c>
      <c r="G44" s="166">
        <v>100</v>
      </c>
      <c r="H44" s="165">
        <v>100</v>
      </c>
    </row>
    <row r="45" spans="1:8" ht="33.75" customHeight="1" x14ac:dyDescent="0.25">
      <c r="A45" s="163" t="str">
        <f>'Приложение 9 ПП II (Паспорт)'!A41:C41</f>
        <v>Доля ликвидированных нестационарных объектов, не соответствующих требованиям законодательства, от общего количества выявленных несанкционированных</v>
      </c>
      <c r="B45" s="164" t="str">
        <f>'Приложение 9 ПП II (Паспорт)'!D41</f>
        <v>процент</v>
      </c>
      <c r="C45" s="289">
        <v>100</v>
      </c>
      <c r="D45" s="289"/>
      <c r="E45" s="165">
        <v>100</v>
      </c>
      <c r="F45" s="166">
        <v>100</v>
      </c>
      <c r="G45" s="166">
        <v>100</v>
      </c>
      <c r="H45" s="165">
        <v>100</v>
      </c>
    </row>
    <row r="46" spans="1:8" ht="33.75" customHeight="1" x14ac:dyDescent="0.25">
      <c r="A46" s="163" t="str">
        <f>'Приложение 9 ПП II (Паспорт)'!A42:C42</f>
        <v>Количество проведенных ярмарок на одно место, включенное в сводный перечень мест для проведения ярмарок</v>
      </c>
      <c r="B46" s="164" t="str">
        <f>'Приложение 9 ПП II (Паспорт)'!D42</f>
        <v>единиц</v>
      </c>
      <c r="C46" s="289">
        <v>48</v>
      </c>
      <c r="D46" s="289"/>
      <c r="E46" s="165">
        <v>48</v>
      </c>
      <c r="F46" s="166">
        <v>48</v>
      </c>
      <c r="G46" s="166">
        <v>48</v>
      </c>
      <c r="H46" s="165">
        <v>48</v>
      </c>
    </row>
    <row r="47" spans="1:8" ht="33.75" customHeight="1" x14ac:dyDescent="0.25">
      <c r="A47" s="163" t="str">
        <f>'Приложение 9 ПП II (Паспорт)'!A43:C43</f>
        <v>Обеспечение 100% содержания мест захоронений (кладбищ) по нормативу, установленному Законом Московской области</v>
      </c>
      <c r="B47" s="164" t="str">
        <f>'Приложение 9 ПП II (Паспорт)'!D43</f>
        <v>процент</v>
      </c>
      <c r="C47" s="289">
        <v>100</v>
      </c>
      <c r="D47" s="289"/>
      <c r="E47" s="165">
        <v>100</v>
      </c>
      <c r="F47" s="166">
        <v>100</v>
      </c>
      <c r="G47" s="166">
        <v>100</v>
      </c>
      <c r="H47" s="165">
        <v>100</v>
      </c>
    </row>
    <row r="48" spans="1:8" ht="33.75" customHeight="1" x14ac:dyDescent="0.25">
      <c r="A48" s="163" t="str">
        <f>'Приложение 9 ПП II (Паспорт)'!A44:C44</f>
        <v>Доля кладбищ, соответствующих требованиям Порядка деятельности общественных кладбищ и крематориев на территории муниципального образования Московской области</v>
      </c>
      <c r="B48" s="164" t="str">
        <f>'Приложение 9 ПП II (Паспорт)'!D44</f>
        <v>процент</v>
      </c>
      <c r="C48" s="289">
        <v>100</v>
      </c>
      <c r="D48" s="289"/>
      <c r="E48" s="165">
        <v>100</v>
      </c>
      <c r="F48" s="166">
        <v>100</v>
      </c>
      <c r="G48" s="166">
        <v>100</v>
      </c>
      <c r="H48" s="165">
        <v>100</v>
      </c>
    </row>
    <row r="49" spans="1:8" ht="33.75" customHeight="1" x14ac:dyDescent="0.25">
      <c r="A49" s="163" t="str">
        <f>'Приложение 9 ПП II (Паспорт)'!A45:C45</f>
        <v>Доля хозяйствующих субъектов негосударственных и немуниципальных форм собственности, оказывающих ритуальные услуги на территории муниципального образования Московской области</v>
      </c>
      <c r="B49" s="164" t="str">
        <f>'Приложение 9 ПП II (Паспорт)'!D45</f>
        <v>процент</v>
      </c>
      <c r="C49" s="289">
        <v>83</v>
      </c>
      <c r="D49" s="289"/>
      <c r="E49" s="165">
        <v>84</v>
      </c>
      <c r="F49" s="166">
        <v>84</v>
      </c>
      <c r="G49" s="166">
        <v>85</v>
      </c>
      <c r="H49" s="165">
        <v>85</v>
      </c>
    </row>
    <row r="50" spans="1:8" ht="33.75" customHeight="1" x14ac:dyDescent="0.25">
      <c r="A50" s="163" t="str">
        <f>'Приложение 9 ПП II (Паспорт)'!A46:C46</f>
        <v>Увеличение количества социальных предприятий</v>
      </c>
      <c r="B50" s="164" t="str">
        <f>'Приложение 9 ПП II (Паспорт)'!D46</f>
        <v>единиц</v>
      </c>
      <c r="C50" s="289">
        <v>80</v>
      </c>
      <c r="D50" s="289"/>
      <c r="E50" s="165">
        <v>83</v>
      </c>
      <c r="F50" s="166">
        <v>87</v>
      </c>
      <c r="G50" s="166">
        <v>90</v>
      </c>
      <c r="H50" s="165">
        <v>92</v>
      </c>
    </row>
    <row r="51" spans="1:8" ht="33.75" customHeight="1" x14ac:dyDescent="0.25">
      <c r="A51" s="160" t="s">
        <v>36</v>
      </c>
      <c r="B51" s="167" t="s">
        <v>20</v>
      </c>
      <c r="C51" s="287">
        <v>1.2</v>
      </c>
      <c r="D51" s="287"/>
      <c r="E51" s="161">
        <v>1.2</v>
      </c>
      <c r="F51" s="161">
        <v>1.2</v>
      </c>
      <c r="G51" s="161">
        <v>1.2</v>
      </c>
      <c r="H51" s="161">
        <v>1.2</v>
      </c>
    </row>
    <row r="52" spans="1:8" ht="33.75" customHeight="1" x14ac:dyDescent="0.25">
      <c r="A52" s="160" t="s">
        <v>37</v>
      </c>
      <c r="B52" s="167" t="s">
        <v>20</v>
      </c>
      <c r="C52" s="287">
        <v>18</v>
      </c>
      <c r="D52" s="287"/>
      <c r="E52" s="161">
        <v>16</v>
      </c>
      <c r="F52" s="161">
        <v>16</v>
      </c>
      <c r="G52" s="161">
        <v>16</v>
      </c>
      <c r="H52" s="161">
        <v>16</v>
      </c>
    </row>
    <row r="53" spans="1:8" ht="45" customHeight="1" x14ac:dyDescent="0.25">
      <c r="A53" s="160" t="s">
        <v>38</v>
      </c>
      <c r="B53" s="167" t="s">
        <v>39</v>
      </c>
      <c r="C53" s="287">
        <v>4.3</v>
      </c>
      <c r="D53" s="287"/>
      <c r="E53" s="161">
        <v>4.4000000000000004</v>
      </c>
      <c r="F53" s="161">
        <v>4.4000000000000004</v>
      </c>
      <c r="G53" s="161">
        <v>4.4000000000000004</v>
      </c>
      <c r="H53" s="161">
        <v>4.4000000000000004</v>
      </c>
    </row>
    <row r="54" spans="1:8" ht="33.75" customHeight="1" x14ac:dyDescent="0.25">
      <c r="A54" s="160" t="s">
        <v>345</v>
      </c>
      <c r="B54" s="167" t="s">
        <v>20</v>
      </c>
      <c r="C54" s="287">
        <v>10</v>
      </c>
      <c r="D54" s="287"/>
      <c r="E54" s="161">
        <v>11</v>
      </c>
      <c r="F54" s="161">
        <v>11</v>
      </c>
      <c r="G54" s="161">
        <v>11</v>
      </c>
      <c r="H54" s="161">
        <v>11</v>
      </c>
    </row>
    <row r="55" spans="1:8" ht="82.5" customHeight="1" x14ac:dyDescent="0.25">
      <c r="A55" s="168" t="s">
        <v>407</v>
      </c>
      <c r="B55" s="167" t="s">
        <v>20</v>
      </c>
      <c r="C55" s="287">
        <v>25</v>
      </c>
      <c r="D55" s="287"/>
      <c r="E55" s="161">
        <v>25</v>
      </c>
      <c r="F55" s="161">
        <v>25</v>
      </c>
      <c r="G55" s="161">
        <v>25</v>
      </c>
      <c r="H55" s="161">
        <v>25</v>
      </c>
    </row>
    <row r="56" spans="1:8" ht="33.75" customHeight="1" x14ac:dyDescent="0.25">
      <c r="A56" s="160" t="s">
        <v>40</v>
      </c>
      <c r="B56" s="167" t="s">
        <v>19</v>
      </c>
      <c r="C56" s="287">
        <v>6</v>
      </c>
      <c r="D56" s="287"/>
      <c r="E56" s="161">
        <v>7</v>
      </c>
      <c r="F56" s="161">
        <v>7</v>
      </c>
      <c r="G56" s="161">
        <v>7</v>
      </c>
      <c r="H56" s="220">
        <v>7</v>
      </c>
    </row>
    <row r="57" spans="1:8" ht="33.75" customHeight="1" x14ac:dyDescent="0.25">
      <c r="A57" s="132" t="s">
        <v>236</v>
      </c>
      <c r="B57" s="135" t="s">
        <v>41</v>
      </c>
      <c r="C57" s="261">
        <v>73289</v>
      </c>
      <c r="D57" s="262"/>
      <c r="E57" s="136">
        <v>79019</v>
      </c>
      <c r="F57" s="136">
        <v>85317</v>
      </c>
      <c r="G57" s="136">
        <v>87213</v>
      </c>
      <c r="H57" s="134">
        <v>90802</v>
      </c>
    </row>
    <row r="58" spans="1:8" ht="33.75" customHeight="1" x14ac:dyDescent="0.25">
      <c r="A58" s="132" t="s">
        <v>322</v>
      </c>
      <c r="B58" s="133" t="s">
        <v>238</v>
      </c>
      <c r="C58" s="261">
        <v>20276.330000000002</v>
      </c>
      <c r="D58" s="262">
        <v>20276.330000000002</v>
      </c>
      <c r="E58" s="136">
        <v>21577.53</v>
      </c>
      <c r="F58" s="134">
        <v>22929</v>
      </c>
      <c r="G58" s="136">
        <v>23411</v>
      </c>
      <c r="H58" s="136">
        <v>24013</v>
      </c>
    </row>
    <row r="59" spans="1:8" ht="33.75" customHeight="1" x14ac:dyDescent="0.25">
      <c r="A59" s="132" t="s">
        <v>237</v>
      </c>
      <c r="B59" s="137" t="s">
        <v>238</v>
      </c>
      <c r="C59" s="261">
        <v>16871</v>
      </c>
      <c r="D59" s="262">
        <v>16871</v>
      </c>
      <c r="E59" s="136">
        <v>17789</v>
      </c>
      <c r="F59" s="136">
        <v>18768</v>
      </c>
      <c r="G59" s="136">
        <v>19294</v>
      </c>
      <c r="H59" s="136">
        <v>20905</v>
      </c>
    </row>
    <row r="60" spans="1:8" ht="33.75" customHeight="1" x14ac:dyDescent="0.25">
      <c r="A60" s="132" t="s">
        <v>42</v>
      </c>
      <c r="B60" s="137" t="s">
        <v>19</v>
      </c>
      <c r="C60" s="261">
        <v>1400</v>
      </c>
      <c r="D60" s="262"/>
      <c r="E60" s="136">
        <v>1450</v>
      </c>
      <c r="F60" s="136">
        <v>1500</v>
      </c>
      <c r="G60" s="136">
        <v>1530</v>
      </c>
      <c r="H60" s="136">
        <v>1550</v>
      </c>
    </row>
    <row r="61" spans="1:8" ht="37.5" customHeight="1" x14ac:dyDescent="0.25">
      <c r="A61" s="132" t="s">
        <v>425</v>
      </c>
      <c r="B61" s="137" t="s">
        <v>20</v>
      </c>
      <c r="C61" s="263">
        <v>105.4</v>
      </c>
      <c r="D61" s="264">
        <v>105.4</v>
      </c>
      <c r="E61" s="138">
        <v>105.6</v>
      </c>
      <c r="F61" s="138">
        <v>106</v>
      </c>
      <c r="G61" s="138">
        <v>106.26666666666701</v>
      </c>
      <c r="H61" s="138">
        <v>106.566666666667</v>
      </c>
    </row>
    <row r="62" spans="1:8" ht="42.75" customHeight="1" x14ac:dyDescent="0.25">
      <c r="A62" s="132" t="s">
        <v>43</v>
      </c>
      <c r="B62" s="137" t="s">
        <v>238</v>
      </c>
      <c r="C62" s="261">
        <v>29668</v>
      </c>
      <c r="D62" s="262">
        <v>29668</v>
      </c>
      <c r="E62" s="136">
        <v>30498</v>
      </c>
      <c r="F62" s="136">
        <v>31294.666666666701</v>
      </c>
      <c r="G62" s="136">
        <v>32099.666666666701</v>
      </c>
      <c r="H62" s="136">
        <v>32904.666666666701</v>
      </c>
    </row>
    <row r="63" spans="1:8" ht="33.75" customHeight="1" x14ac:dyDescent="0.25">
      <c r="A63" s="132" t="s">
        <v>323</v>
      </c>
      <c r="B63" s="137" t="s">
        <v>19</v>
      </c>
      <c r="C63" s="261">
        <v>2</v>
      </c>
      <c r="D63" s="262">
        <v>2</v>
      </c>
      <c r="E63" s="136">
        <v>3</v>
      </c>
      <c r="F63" s="136">
        <v>4</v>
      </c>
      <c r="G63" s="136">
        <v>5</v>
      </c>
      <c r="H63" s="136">
        <v>6</v>
      </c>
    </row>
    <row r="64" spans="1:8" ht="39" customHeight="1" x14ac:dyDescent="0.25">
      <c r="A64" s="132" t="s">
        <v>324</v>
      </c>
      <c r="B64" s="137" t="s">
        <v>19</v>
      </c>
      <c r="C64" s="261">
        <v>20</v>
      </c>
      <c r="D64" s="262">
        <v>20</v>
      </c>
      <c r="E64" s="136">
        <v>21</v>
      </c>
      <c r="F64" s="136">
        <v>22</v>
      </c>
      <c r="G64" s="136">
        <v>23</v>
      </c>
      <c r="H64" s="136">
        <v>24</v>
      </c>
    </row>
    <row r="65" spans="1:8" ht="33.75" customHeight="1" x14ac:dyDescent="0.25">
      <c r="A65" s="132" t="s">
        <v>325</v>
      </c>
      <c r="B65" s="137" t="s">
        <v>20</v>
      </c>
      <c r="C65" s="263">
        <v>4.0999999999999996</v>
      </c>
      <c r="D65" s="264">
        <v>4.0999999999999996</v>
      </c>
      <c r="E65" s="138">
        <v>5.05</v>
      </c>
      <c r="F65" s="138">
        <v>6</v>
      </c>
      <c r="G65" s="138">
        <v>6.95</v>
      </c>
      <c r="H65" s="138">
        <v>7.9</v>
      </c>
    </row>
    <row r="66" spans="1:8" ht="51" customHeight="1" x14ac:dyDescent="0.25">
      <c r="A66" s="132" t="s">
        <v>423</v>
      </c>
      <c r="B66" s="137" t="s">
        <v>20</v>
      </c>
      <c r="C66" s="263">
        <v>63.8</v>
      </c>
      <c r="D66" s="264">
        <v>63.8</v>
      </c>
      <c r="E66" s="138">
        <v>65.400000000000006</v>
      </c>
      <c r="F66" s="138">
        <v>67</v>
      </c>
      <c r="G66" s="138">
        <v>68.599999999999994</v>
      </c>
      <c r="H66" s="138">
        <v>70.2</v>
      </c>
    </row>
    <row r="67" spans="1:8" ht="39.75" customHeight="1" x14ac:dyDescent="0.25">
      <c r="A67" s="132" t="s">
        <v>326</v>
      </c>
      <c r="B67" s="139" t="s">
        <v>239</v>
      </c>
      <c r="C67" s="261">
        <v>6250</v>
      </c>
      <c r="D67" s="262"/>
      <c r="E67" s="136">
        <v>6260</v>
      </c>
      <c r="F67" s="136">
        <v>6270</v>
      </c>
      <c r="G67" s="136">
        <v>6280</v>
      </c>
      <c r="H67" s="136">
        <v>6290</v>
      </c>
    </row>
    <row r="68" spans="1:8" ht="35.25" customHeight="1" x14ac:dyDescent="0.25">
      <c r="A68" s="132" t="s">
        <v>44</v>
      </c>
      <c r="B68" s="137" t="s">
        <v>19</v>
      </c>
      <c r="C68" s="261">
        <v>175</v>
      </c>
      <c r="D68" s="262">
        <v>89</v>
      </c>
      <c r="E68" s="136">
        <v>179</v>
      </c>
      <c r="F68" s="136">
        <v>183</v>
      </c>
      <c r="G68" s="136">
        <v>187</v>
      </c>
      <c r="H68" s="136">
        <v>191</v>
      </c>
    </row>
    <row r="69" spans="1:8" ht="30" customHeight="1" x14ac:dyDescent="0.25">
      <c r="A69" s="132" t="s">
        <v>327</v>
      </c>
      <c r="B69" s="137" t="s">
        <v>238</v>
      </c>
      <c r="C69" s="261">
        <v>27623</v>
      </c>
      <c r="D69" s="262">
        <v>27623</v>
      </c>
      <c r="E69" s="136">
        <v>27656</v>
      </c>
      <c r="F69" s="136">
        <v>28671</v>
      </c>
      <c r="G69" s="136">
        <v>29793</v>
      </c>
      <c r="H69" s="136">
        <v>30056</v>
      </c>
    </row>
    <row r="70" spans="1:8" ht="42.75" customHeight="1" x14ac:dyDescent="0.25">
      <c r="A70" s="132" t="s">
        <v>328</v>
      </c>
      <c r="B70" s="137" t="s">
        <v>19</v>
      </c>
      <c r="C70" s="265">
        <v>6.6000000000000003E-2</v>
      </c>
      <c r="D70" s="266">
        <v>6.6000000000000003E-2</v>
      </c>
      <c r="E70" s="140">
        <v>6.5000000000000002E-2</v>
      </c>
      <c r="F70" s="140">
        <v>6.4000000000000001E-2</v>
      </c>
      <c r="G70" s="140">
        <v>6.3E-2</v>
      </c>
      <c r="H70" s="140">
        <v>6.2E-2</v>
      </c>
    </row>
    <row r="71" spans="1:8" ht="48" customHeight="1" x14ac:dyDescent="0.25">
      <c r="A71" s="132" t="s">
        <v>468</v>
      </c>
      <c r="B71" s="137" t="s">
        <v>20</v>
      </c>
      <c r="C71" s="261">
        <v>70</v>
      </c>
      <c r="D71" s="262">
        <v>70</v>
      </c>
      <c r="E71" s="136">
        <v>90</v>
      </c>
      <c r="F71" s="136">
        <v>100</v>
      </c>
      <c r="G71" s="136">
        <v>100</v>
      </c>
      <c r="H71" s="136">
        <v>100</v>
      </c>
    </row>
    <row r="72" spans="1:8" s="124" customFormat="1" x14ac:dyDescent="0.25"/>
  </sheetData>
  <mergeCells count="74">
    <mergeCell ref="C61:D61"/>
    <mergeCell ref="C62:D62"/>
    <mergeCell ref="C63:D63"/>
    <mergeCell ref="C64:D64"/>
    <mergeCell ref="C65:D65"/>
    <mergeCell ref="C60:D60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48:D48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36:D36"/>
    <mergeCell ref="C27:D27"/>
    <mergeCell ref="C29:D29"/>
    <mergeCell ref="C30:D30"/>
    <mergeCell ref="C31:D31"/>
    <mergeCell ref="C32:D32"/>
    <mergeCell ref="C33:D33"/>
    <mergeCell ref="C34:D34"/>
    <mergeCell ref="C35:D35"/>
    <mergeCell ref="C28:D28"/>
    <mergeCell ref="C26:D26"/>
    <mergeCell ref="A16:B16"/>
    <mergeCell ref="C17:D17"/>
    <mergeCell ref="C18:D18"/>
    <mergeCell ref="C20:D20"/>
    <mergeCell ref="C21:D21"/>
    <mergeCell ref="C22:D22"/>
    <mergeCell ref="C23:D23"/>
    <mergeCell ref="C24:D24"/>
    <mergeCell ref="C25:D25"/>
    <mergeCell ref="C19:D19"/>
    <mergeCell ref="A15:B15"/>
    <mergeCell ref="A7:B7"/>
    <mergeCell ref="C7:H7"/>
    <mergeCell ref="A8:B8"/>
    <mergeCell ref="C8:H8"/>
    <mergeCell ref="A9:B9"/>
    <mergeCell ref="C9:H9"/>
    <mergeCell ref="A10:B11"/>
    <mergeCell ref="C10:H10"/>
    <mergeCell ref="A12:B12"/>
    <mergeCell ref="A13:B13"/>
    <mergeCell ref="A14:B14"/>
    <mergeCell ref="F1:H1"/>
    <mergeCell ref="A2:H2"/>
    <mergeCell ref="A3:H3"/>
    <mergeCell ref="A4:H4"/>
    <mergeCell ref="A6:B6"/>
    <mergeCell ref="C6:H6"/>
    <mergeCell ref="C71:D71"/>
    <mergeCell ref="C66:D66"/>
    <mergeCell ref="C67:D67"/>
    <mergeCell ref="C68:D68"/>
    <mergeCell ref="C69:D69"/>
    <mergeCell ref="C70:D70"/>
  </mergeCells>
  <pageMargins left="0.23622047244094491" right="0.23622047244094491" top="0.23622047244094491" bottom="0.23622047244094491" header="0.31496062992125984" footer="0.31496062992125984"/>
  <pageSetup paperSize="9" scale="60" fitToHeight="0" orientation="landscape" r:id="rId1"/>
  <rowBreaks count="2" manualBreakCount="2">
    <brk id="30" max="7" man="1"/>
    <brk id="5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view="pageBreakPreview" topLeftCell="A20" zoomScale="60" zoomScaleNormal="75" workbookViewId="0">
      <selection activeCell="E25" sqref="E25:E27"/>
    </sheetView>
  </sheetViews>
  <sheetFormatPr defaultRowHeight="14.4" x14ac:dyDescent="0.3"/>
  <cols>
    <col min="1" max="1" width="5.88671875" customWidth="1"/>
    <col min="2" max="2" width="37.109375" customWidth="1"/>
    <col min="3" max="4" width="16.88671875" customWidth="1"/>
    <col min="5" max="5" width="15.6640625" customWidth="1"/>
    <col min="6" max="6" width="17" customWidth="1"/>
    <col min="7" max="7" width="37.109375" customWidth="1"/>
    <col min="8" max="8" width="15" customWidth="1"/>
    <col min="9" max="9" width="15.33203125" customWidth="1"/>
    <col min="10" max="13" width="12.44140625" customWidth="1"/>
  </cols>
  <sheetData>
    <row r="1" spans="1:14" ht="57" customHeight="1" x14ac:dyDescent="0.3">
      <c r="A1" s="408"/>
      <c r="B1" s="409"/>
      <c r="C1" s="202"/>
      <c r="D1" s="202"/>
      <c r="E1" s="409"/>
      <c r="F1" s="409"/>
      <c r="G1" s="408"/>
      <c r="H1" s="409"/>
      <c r="I1" s="409"/>
      <c r="J1" s="410" t="s">
        <v>399</v>
      </c>
      <c r="K1" s="410"/>
      <c r="L1" s="410"/>
      <c r="M1" s="410"/>
      <c r="N1" s="410"/>
    </row>
    <row r="2" spans="1:14" ht="15.75" customHeight="1" x14ac:dyDescent="0.3">
      <c r="A2" s="403" t="s">
        <v>139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</row>
    <row r="3" spans="1:14" ht="15.75" customHeight="1" x14ac:dyDescent="0.3">
      <c r="A3" s="403" t="s">
        <v>573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</row>
    <row r="4" spans="1:14" ht="15.75" customHeight="1" x14ac:dyDescent="0.3">
      <c r="A4" s="403" t="s">
        <v>308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 ht="15" customHeight="1" x14ac:dyDescent="0.3">
      <c r="A5" s="404" t="s">
        <v>60</v>
      </c>
      <c r="B5" s="404" t="s">
        <v>61</v>
      </c>
      <c r="C5" s="405" t="s">
        <v>140</v>
      </c>
      <c r="D5" s="406"/>
      <c r="E5" s="406"/>
      <c r="F5" s="407"/>
      <c r="G5" s="404" t="s">
        <v>141</v>
      </c>
      <c r="H5" s="404" t="s">
        <v>142</v>
      </c>
      <c r="I5" s="404" t="s">
        <v>143</v>
      </c>
      <c r="J5" s="404" t="s">
        <v>66</v>
      </c>
      <c r="K5" s="404"/>
      <c r="L5" s="404"/>
      <c r="M5" s="404"/>
      <c r="N5" s="404"/>
    </row>
    <row r="6" spans="1:14" ht="55.2" x14ac:dyDescent="0.3">
      <c r="A6" s="404"/>
      <c r="B6" s="404"/>
      <c r="C6" s="203" t="s">
        <v>12</v>
      </c>
      <c r="D6" s="203" t="s">
        <v>11</v>
      </c>
      <c r="E6" s="203" t="s">
        <v>14</v>
      </c>
      <c r="F6" s="203" t="s">
        <v>15</v>
      </c>
      <c r="G6" s="404"/>
      <c r="H6" s="404"/>
      <c r="I6" s="404"/>
      <c r="J6" s="203">
        <v>2017</v>
      </c>
      <c r="K6" s="203">
        <v>2018</v>
      </c>
      <c r="L6" s="203">
        <v>2019</v>
      </c>
      <c r="M6" s="203">
        <v>2020</v>
      </c>
      <c r="N6" s="203">
        <v>2021</v>
      </c>
    </row>
    <row r="7" spans="1:14" x14ac:dyDescent="0.3">
      <c r="A7" s="203">
        <v>1</v>
      </c>
      <c r="B7" s="203">
        <v>2</v>
      </c>
      <c r="C7" s="203">
        <v>3</v>
      </c>
      <c r="D7" s="203">
        <v>4</v>
      </c>
      <c r="E7" s="203">
        <v>5</v>
      </c>
      <c r="F7" s="203">
        <v>6</v>
      </c>
      <c r="G7" s="203">
        <v>7</v>
      </c>
      <c r="H7" s="203">
        <v>8</v>
      </c>
      <c r="I7" s="203">
        <v>9</v>
      </c>
      <c r="J7" s="203">
        <v>11</v>
      </c>
      <c r="K7" s="203">
        <v>12</v>
      </c>
      <c r="L7" s="203">
        <v>13</v>
      </c>
      <c r="M7" s="203">
        <v>14</v>
      </c>
      <c r="N7" s="203">
        <v>15</v>
      </c>
    </row>
    <row r="8" spans="1:14" ht="51.75" customHeight="1" x14ac:dyDescent="0.3">
      <c r="A8" s="398">
        <v>1</v>
      </c>
      <c r="B8" s="402" t="s">
        <v>144</v>
      </c>
      <c r="C8" s="398">
        <v>0</v>
      </c>
      <c r="D8" s="398">
        <v>0</v>
      </c>
      <c r="E8" s="395">
        <v>0</v>
      </c>
      <c r="F8" s="395">
        <v>832354</v>
      </c>
      <c r="G8" s="203" t="str">
        <f>'[1]Приложение 1 (Паспорт)'!A30</f>
        <v>Объём инвестиций в основной капитал в отраслях торговли и сферы услуг</v>
      </c>
      <c r="H8" s="233" t="str">
        <f>'[1]Приложение 9 ПП II (Паспорт)'!D26</f>
        <v>тыс. руб.</v>
      </c>
      <c r="I8" s="122">
        <v>190575</v>
      </c>
      <c r="J8" s="122">
        <v>216612</v>
      </c>
      <c r="K8" s="122">
        <f>'[1]Приложение 9 ПП II (Паспорт)'!G26</f>
        <v>154512</v>
      </c>
      <c r="L8" s="120">
        <f>'[1]Приложение 9 ПП II (Паспорт)'!H26</f>
        <v>153420</v>
      </c>
      <c r="M8" s="120">
        <f>'[1]Приложение 9 ПП II (Паспорт)'!I26</f>
        <v>152280</v>
      </c>
      <c r="N8" s="120">
        <f>'[1]Приложение 9 ПП II (Паспорт)'!J26</f>
        <v>155530</v>
      </c>
    </row>
    <row r="9" spans="1:14" ht="45" customHeight="1" x14ac:dyDescent="0.3">
      <c r="A9" s="399"/>
      <c r="B9" s="399"/>
      <c r="C9" s="399"/>
      <c r="D9" s="399"/>
      <c r="E9" s="396"/>
      <c r="F9" s="396"/>
      <c r="G9" s="203" t="str">
        <f>'[1]Приложение 1 (Паспорт)'!A31</f>
        <v>Прирост площадей торговых объектов</v>
      </c>
      <c r="H9" s="233" t="str">
        <f>'[1]Приложение 9 ПП II (Паспорт)'!D27</f>
        <v>тыс. кв.м.</v>
      </c>
      <c r="I9" s="122">
        <v>4.9000000000000004</v>
      </c>
      <c r="J9" s="122">
        <v>3.9</v>
      </c>
      <c r="K9" s="122">
        <f>'[1]Приложение 9 ПП II (Паспорт)'!G27</f>
        <v>3.5</v>
      </c>
      <c r="L9" s="120">
        <f>'[1]Приложение 9 ПП II (Паспорт)'!H27</f>
        <v>3.2</v>
      </c>
      <c r="M9" s="120">
        <f>'[1]Приложение 9 ПП II (Паспорт)'!I27</f>
        <v>3.5</v>
      </c>
      <c r="N9" s="120">
        <f>'[1]Приложение 9 ПП II (Паспорт)'!J27</f>
        <v>3.1</v>
      </c>
    </row>
    <row r="10" spans="1:14" ht="47.25" customHeight="1" x14ac:dyDescent="0.3">
      <c r="A10" s="399"/>
      <c r="B10" s="399"/>
      <c r="C10" s="399"/>
      <c r="D10" s="399"/>
      <c r="E10" s="396"/>
      <c r="F10" s="396"/>
      <c r="G10" s="203" t="str">
        <f>'[1]Приложение 1 (Паспорт)'!A32</f>
        <v>Обеспеченность населения площадью торговых объектов</v>
      </c>
      <c r="H10" s="233" t="str">
        <f>'[1]Приложение 9 ПП II (Паспорт)'!D28</f>
        <v xml:space="preserve"> кв.м./тыс.жителей</v>
      </c>
      <c r="I10" s="122">
        <v>2077.6999999999998</v>
      </c>
      <c r="J10" s="122">
        <v>2483.3000000000002</v>
      </c>
      <c r="K10" s="122">
        <f>'[1]Приложение 9 ПП II (Паспорт)'!G28</f>
        <v>2486.1</v>
      </c>
      <c r="L10" s="120">
        <f>'[1]Приложение 9 ПП II (Паспорт)'!H28</f>
        <v>2489.4</v>
      </c>
      <c r="M10" s="120">
        <f>'[1]Приложение 9 ПП II (Паспорт)'!I28</f>
        <v>2492.3000000000002</v>
      </c>
      <c r="N10" s="120">
        <f>'[1]Приложение 9 ПП II (Паспорт)'!J28</f>
        <v>2496.6</v>
      </c>
    </row>
    <row r="11" spans="1:14" ht="54" customHeight="1" x14ac:dyDescent="0.3">
      <c r="A11" s="399"/>
      <c r="B11" s="399"/>
      <c r="C11" s="399"/>
      <c r="D11" s="399"/>
      <c r="E11" s="396"/>
      <c r="F11" s="396"/>
      <c r="G11" s="203" t="str">
        <f>'[1]Приложение 1 (Паспорт)'!A33</f>
        <v>Обеспеченность предприятиями бытового обслуживания</v>
      </c>
      <c r="H11" s="233" t="str">
        <f>'[1]Приложение 9 ПП II (Паспорт)'!D29</f>
        <v xml:space="preserve"> раб.мест/тыс.жителей</v>
      </c>
      <c r="I11" s="122">
        <v>7.4</v>
      </c>
      <c r="J11" s="122">
        <v>8.5</v>
      </c>
      <c r="K11" s="122">
        <v>8.6999999999999993</v>
      </c>
      <c r="L11" s="120">
        <v>8.8000000000000007</v>
      </c>
      <c r="M11" s="120">
        <v>8.9</v>
      </c>
      <c r="N11" s="120">
        <v>9</v>
      </c>
    </row>
    <row r="12" spans="1:14" ht="39.75" customHeight="1" x14ac:dyDescent="0.3">
      <c r="A12" s="399"/>
      <c r="B12" s="399"/>
      <c r="C12" s="399"/>
      <c r="D12" s="399"/>
      <c r="E12" s="396"/>
      <c r="F12" s="396"/>
      <c r="G12" s="203" t="str">
        <f>'[1]Приложение 1 (Паспорт)'!A34</f>
        <v>Прирост рабочих мест на объектах бытовых услуг</v>
      </c>
      <c r="H12" s="233" t="str">
        <f>'[1]Приложение 9 ПП II (Паспорт)'!D30</f>
        <v>рабочих мест</v>
      </c>
      <c r="I12" s="122">
        <v>23</v>
      </c>
      <c r="J12" s="122">
        <v>23</v>
      </c>
      <c r="K12" s="122">
        <v>23</v>
      </c>
      <c r="L12" s="122">
        <v>23</v>
      </c>
      <c r="M12" s="122">
        <v>23</v>
      </c>
      <c r="N12" s="122">
        <v>23</v>
      </c>
    </row>
    <row r="13" spans="1:14" ht="52.5" customHeight="1" x14ac:dyDescent="0.3">
      <c r="A13" s="399"/>
      <c r="B13" s="399"/>
      <c r="C13" s="399"/>
      <c r="D13" s="399"/>
      <c r="E13" s="396"/>
      <c r="F13" s="396"/>
      <c r="G13" s="203" t="str">
        <f>'[1]Приложение 1 (Паспорт)'!A35</f>
        <v>Обеспеченность населения услугами общественного питания</v>
      </c>
      <c r="H13" s="233" t="str">
        <f>'[1]Приложение 9 ПП II (Паспорт)'!D31</f>
        <v>пос.мест/тыс.жителей</v>
      </c>
      <c r="I13" s="122">
        <v>56.5</v>
      </c>
      <c r="J13" s="122">
        <v>80</v>
      </c>
      <c r="K13" s="122">
        <v>80.3</v>
      </c>
      <c r="L13" s="120">
        <v>80.599999999999994</v>
      </c>
      <c r="M13" s="120">
        <v>81</v>
      </c>
      <c r="N13" s="120">
        <v>81.5</v>
      </c>
    </row>
    <row r="14" spans="1:14" ht="42.75" customHeight="1" x14ac:dyDescent="0.3">
      <c r="A14" s="399"/>
      <c r="B14" s="399"/>
      <c r="C14" s="399"/>
      <c r="D14" s="399"/>
      <c r="E14" s="396"/>
      <c r="F14" s="396"/>
      <c r="G14" s="203" t="str">
        <f>'[1]Приложение 1 (Паспорт)'!A36</f>
        <v>Прирост посадочных мест на объектах общественного питания</v>
      </c>
      <c r="H14" s="233" t="str">
        <f>'[1]Приложение 9 ПП II (Паспорт)'!D32</f>
        <v>единиц</v>
      </c>
      <c r="I14" s="122">
        <v>70</v>
      </c>
      <c r="J14" s="122">
        <v>70</v>
      </c>
      <c r="K14" s="122">
        <v>70</v>
      </c>
      <c r="L14" s="120">
        <v>93</v>
      </c>
      <c r="M14" s="120">
        <v>116</v>
      </c>
      <c r="N14" s="120">
        <v>117</v>
      </c>
    </row>
    <row r="15" spans="1:14" ht="55.2" x14ac:dyDescent="0.3">
      <c r="A15" s="399"/>
      <c r="B15" s="399"/>
      <c r="C15" s="399"/>
      <c r="D15" s="399"/>
      <c r="E15" s="396"/>
      <c r="F15" s="396"/>
      <c r="G15" s="203" t="str">
        <f>'[1]Приложение 1 (Паспорт)'!A37</f>
        <v>Количество введённых объектов общественного питания, устанавливаемых в весенне-летний период</v>
      </c>
      <c r="H15" s="233" t="str">
        <f>'[1]Приложение 9 ПП II (Паспорт)'!D33</f>
        <v>единиц</v>
      </c>
      <c r="I15" s="122">
        <v>16</v>
      </c>
      <c r="J15" s="122">
        <v>16</v>
      </c>
      <c r="K15" s="122">
        <v>40</v>
      </c>
      <c r="L15" s="120">
        <v>50</v>
      </c>
      <c r="M15" s="120">
        <v>60</v>
      </c>
      <c r="N15" s="120">
        <v>70</v>
      </c>
    </row>
    <row r="16" spans="1:14" ht="69" customHeight="1" x14ac:dyDescent="0.3">
      <c r="A16" s="399"/>
      <c r="B16" s="399"/>
      <c r="C16" s="399"/>
      <c r="D16" s="399"/>
      <c r="E16" s="396"/>
      <c r="F16" s="396"/>
      <c r="G16" s="203" t="str">
        <f>'[1]Приложение 1 (Паспорт)'!A38</f>
        <v>Количество введённых объектов общественного питания в формате нестационарного торгового объекта</v>
      </c>
      <c r="H16" s="233" t="str">
        <f>'[1]Приложение 9 ПП II (Паспорт)'!D34</f>
        <v>единиц</v>
      </c>
      <c r="I16" s="122">
        <v>12</v>
      </c>
      <c r="J16" s="122">
        <v>19</v>
      </c>
      <c r="K16" s="122">
        <v>19</v>
      </c>
      <c r="L16" s="120">
        <v>22</v>
      </c>
      <c r="M16" s="120">
        <v>22</v>
      </c>
      <c r="N16" s="120">
        <v>25</v>
      </c>
    </row>
    <row r="17" spans="1:14" ht="105" customHeight="1" x14ac:dyDescent="0.3">
      <c r="A17" s="399"/>
      <c r="B17" s="399"/>
      <c r="C17" s="399"/>
      <c r="D17" s="399"/>
      <c r="E17" s="396"/>
      <c r="F17" s="396"/>
      <c r="G17" s="203" t="str">
        <f>'[1]Приложение 1 (Паспорт)'!A39</f>
        <v>Количество введённых нестационарных комплексов бытовых услуг (мультисервис)</v>
      </c>
      <c r="H17" s="233" t="str">
        <f>'[1]Приложение 9 ПП II (Паспорт)'!D35</f>
        <v>единиц</v>
      </c>
      <c r="I17" s="122">
        <v>0</v>
      </c>
      <c r="J17" s="122">
        <v>2</v>
      </c>
      <c r="K17" s="122">
        <v>2</v>
      </c>
      <c r="L17" s="120">
        <v>4</v>
      </c>
      <c r="M17" s="120">
        <v>4</v>
      </c>
      <c r="N17" s="120">
        <v>6</v>
      </c>
    </row>
    <row r="18" spans="1:14" ht="96" customHeight="1" x14ac:dyDescent="0.3">
      <c r="A18" s="399"/>
      <c r="B18" s="399"/>
      <c r="C18" s="399"/>
      <c r="D18" s="399"/>
      <c r="E18" s="396"/>
      <c r="F18" s="396"/>
      <c r="G18" s="203" t="str">
        <f>'[1]Приложение 1 (Паспорт)'!A40</f>
        <v xml:space="preserve">Количество введённых объектов по продаже отечественной  сельхозпродукции "Подмосковный Фермер" </v>
      </c>
      <c r="H18" s="233" t="str">
        <f>'[1]Приложение 9 ПП II (Паспорт)'!D36</f>
        <v>единиц</v>
      </c>
      <c r="I18" s="122">
        <v>3</v>
      </c>
      <c r="J18" s="122">
        <v>2</v>
      </c>
      <c r="K18" s="122">
        <f>'[1]Приложение 9 ПП II (Паспорт)'!G36</f>
        <v>0</v>
      </c>
      <c r="L18" s="120">
        <f>'[1]Приложение 9 ПП II (Паспорт)'!H36</f>
        <v>0</v>
      </c>
      <c r="M18" s="120">
        <f>'[1]Приложение 9 ПП II (Паспорт)'!I36</f>
        <v>0</v>
      </c>
      <c r="N18" s="120">
        <f>'[1]Приложение 9 ПП II (Паспорт)'!J36</f>
        <v>0</v>
      </c>
    </row>
    <row r="19" spans="1:14" ht="108.75" customHeight="1" x14ac:dyDescent="0.3">
      <c r="A19" s="399"/>
      <c r="B19" s="399"/>
      <c r="C19" s="399"/>
      <c r="D19" s="399"/>
      <c r="E19" s="396"/>
      <c r="F19" s="396"/>
      <c r="G19" s="203" t="str">
        <f>'[1]Приложение 1 (Паспорт)'!A41</f>
        <v>Количество введенных банных объектов по программе "100 бань Подмосковья"</v>
      </c>
      <c r="H19" s="233" t="str">
        <f>'[1]Приложение 9 ПП II (Паспорт)'!D37</f>
        <v>единиц</v>
      </c>
      <c r="I19" s="122">
        <v>0</v>
      </c>
      <c r="J19" s="122">
        <v>1</v>
      </c>
      <c r="K19" s="122">
        <f>'[1]Приложение 9 ПП II (Паспорт)'!G37</f>
        <v>0</v>
      </c>
      <c r="L19" s="120">
        <f>'[1]Приложение 9 ПП II (Паспорт)'!H37</f>
        <v>0</v>
      </c>
      <c r="M19" s="120">
        <f>'[1]Приложение 9 ПП II (Паспорт)'!I37</f>
        <v>0</v>
      </c>
      <c r="N19" s="120">
        <f>'[1]Приложение 9 ПП II (Паспорт)'!J37</f>
        <v>0</v>
      </c>
    </row>
    <row r="20" spans="1:14" ht="63.75" customHeight="1" x14ac:dyDescent="0.3">
      <c r="A20" s="399"/>
      <c r="B20" s="399"/>
      <c r="C20" s="399"/>
      <c r="D20" s="399"/>
      <c r="E20" s="396"/>
      <c r="F20" s="396"/>
      <c r="G20" s="203" t="str">
        <f>'[1]Приложение 1 (Паспорт)'!A42</f>
        <v>Объём инвестиций в основной капитал в услуги бань по программе "100 бань Подмосковья"</v>
      </c>
      <c r="H20" s="233" t="str">
        <f>'[1]Приложение 9 ПП II (Паспорт)'!D38</f>
        <v>тыс.руб.</v>
      </c>
      <c r="I20" s="122">
        <v>0</v>
      </c>
      <c r="J20" s="122">
        <v>100</v>
      </c>
      <c r="K20" s="122">
        <f>'[1]Приложение 9 ПП II (Паспорт)'!G38</f>
        <v>0</v>
      </c>
      <c r="L20" s="120">
        <f>'[1]Приложение 9 ПП II (Паспорт)'!H38</f>
        <v>0</v>
      </c>
      <c r="M20" s="120">
        <f>'[1]Приложение 9 ПП II (Паспорт)'!I38</f>
        <v>0</v>
      </c>
      <c r="N20" s="120">
        <f>'[1]Приложение 9 ПП II (Паспорт)'!J38</f>
        <v>0</v>
      </c>
    </row>
    <row r="21" spans="1:14" ht="82.8" x14ac:dyDescent="0.3">
      <c r="A21" s="399"/>
      <c r="B21" s="399"/>
      <c r="C21" s="399"/>
      <c r="D21" s="399"/>
      <c r="E21" s="396"/>
      <c r="F21" s="396"/>
      <c r="G21" s="203" t="str">
        <f>'[1]Приложение 1 (Паспорт)'!A43</f>
        <v xml:space="preserve">Доля оборота магазинов шаговой доступности (магазинов у дома) в структуре оборота розничной торговли по формам торговли (в фактически действующих ценах) от общего оборота розничной торговли </v>
      </c>
      <c r="H21" s="233" t="str">
        <f>'[1]Приложение 9 ПП II (Паспорт)'!D39</f>
        <v>процент</v>
      </c>
      <c r="I21" s="122">
        <v>22</v>
      </c>
      <c r="J21" s="122">
        <v>24</v>
      </c>
      <c r="K21" s="122">
        <f>'[1]Приложение 9 ПП II (Паспорт)'!G39</f>
        <v>25</v>
      </c>
      <c r="L21" s="120">
        <f>'[1]Приложение 9 ПП II (Паспорт)'!H39</f>
        <v>26</v>
      </c>
      <c r="M21" s="120">
        <f>'[1]Приложение 9 ПП II (Паспорт)'!I39</f>
        <v>27</v>
      </c>
      <c r="N21" s="120">
        <f>'[1]Приложение 9 ПП II (Паспорт)'!J39</f>
        <v>28</v>
      </c>
    </row>
    <row r="22" spans="1:14" ht="72" customHeight="1" x14ac:dyDescent="0.3">
      <c r="A22" s="399"/>
      <c r="B22" s="399"/>
      <c r="C22" s="399"/>
      <c r="D22" s="399"/>
      <c r="E22" s="396"/>
      <c r="F22" s="396"/>
      <c r="G22" s="203" t="str">
        <f>'[1]Приложение 1 (Паспорт)'!A44</f>
        <v>Доля ликвидированных розничных рынков, не соответствующих требованиям законодательства, от общего количества выявленных несанкционированных</v>
      </c>
      <c r="H22" s="233" t="str">
        <f>'[1]Приложение 9 ПП II (Паспорт)'!D40</f>
        <v>процент</v>
      </c>
      <c r="I22" s="122">
        <v>50</v>
      </c>
      <c r="J22" s="122">
        <v>100</v>
      </c>
      <c r="K22" s="122">
        <f>'[1]Приложение 9 ПП II (Паспорт)'!G40</f>
        <v>100</v>
      </c>
      <c r="L22" s="120">
        <f>'[1]Приложение 9 ПП II (Паспорт)'!H40</f>
        <v>100</v>
      </c>
      <c r="M22" s="120">
        <f>'[1]Приложение 9 ПП II (Паспорт)'!I40</f>
        <v>100</v>
      </c>
      <c r="N22" s="120">
        <f>'[1]Приложение 9 ПП II (Паспорт)'!J40</f>
        <v>100</v>
      </c>
    </row>
    <row r="23" spans="1:14" ht="101.25" customHeight="1" x14ac:dyDescent="0.3">
      <c r="A23" s="399"/>
      <c r="B23" s="399"/>
      <c r="C23" s="399"/>
      <c r="D23" s="399"/>
      <c r="E23" s="396"/>
      <c r="F23" s="396"/>
      <c r="G23" s="203" t="str">
        <f>'[1]Приложение 1 (Паспорт)'!A45</f>
        <v>Доля ликвидированных нестационарных объектов, не соответствующих требованиям законодательства, от общего количества выявленных несанкционированных</v>
      </c>
      <c r="H23" s="233" t="str">
        <f>'[1]Приложение 9 ПП II (Паспорт)'!D41</f>
        <v>процент</v>
      </c>
      <c r="I23" s="122">
        <v>90</v>
      </c>
      <c r="J23" s="122">
        <v>100</v>
      </c>
      <c r="K23" s="122">
        <f>'[1]Приложение 9 ПП II (Паспорт)'!G41</f>
        <v>100</v>
      </c>
      <c r="L23" s="120">
        <f>'[1]Приложение 9 ПП II (Паспорт)'!H41</f>
        <v>100</v>
      </c>
      <c r="M23" s="120">
        <f>'[1]Приложение 9 ПП II (Паспорт)'!I41</f>
        <v>100</v>
      </c>
      <c r="N23" s="120">
        <f>'[1]Приложение 9 ПП II (Паспорт)'!J41</f>
        <v>100</v>
      </c>
    </row>
    <row r="24" spans="1:14" ht="87" customHeight="1" x14ac:dyDescent="0.3">
      <c r="A24" s="401"/>
      <c r="B24" s="401"/>
      <c r="C24" s="401"/>
      <c r="D24" s="401"/>
      <c r="E24" s="397"/>
      <c r="F24" s="397"/>
      <c r="G24" s="203" t="str">
        <f>'[1]Приложение 1 (Паспорт)'!A46</f>
        <v>Количество проведенных ярмарок на одно место, включенное в сводный перечень мест для проведения ярмарок</v>
      </c>
      <c r="H24" s="233" t="str">
        <f>'[1]Приложение 9 ПП II (Паспорт)'!D42</f>
        <v>единиц</v>
      </c>
      <c r="I24" s="122">
        <v>48</v>
      </c>
      <c r="J24" s="122">
        <v>48</v>
      </c>
      <c r="K24" s="122">
        <f>'[1]Приложение 9 ПП II (Паспорт)'!G42</f>
        <v>48</v>
      </c>
      <c r="L24" s="120">
        <f>'[1]Приложение 9 ПП II (Паспорт)'!H42</f>
        <v>48</v>
      </c>
      <c r="M24" s="120">
        <f>'[1]Приложение 9 ПП II (Паспорт)'!I42</f>
        <v>48</v>
      </c>
      <c r="N24" s="120">
        <f>'[1]Приложение 9 ПП II (Паспорт)'!J42</f>
        <v>48</v>
      </c>
    </row>
    <row r="25" spans="1:14" ht="55.2" x14ac:dyDescent="0.3">
      <c r="A25" s="398">
        <v>2</v>
      </c>
      <c r="B25" s="398" t="s">
        <v>145</v>
      </c>
      <c r="C25" s="398">
        <v>0</v>
      </c>
      <c r="D25" s="398">
        <v>0</v>
      </c>
      <c r="E25" s="398">
        <v>182900</v>
      </c>
      <c r="F25" s="398">
        <v>0</v>
      </c>
      <c r="G25" s="203" t="str">
        <f>'[1]Приложение 1 (Паспорт)'!A47</f>
        <v>Обеспечение 100% содержания мест захоронений (кладбищ) по нормативу, установленному Законом Московской области</v>
      </c>
      <c r="H25" s="233" t="str">
        <f>'[1]Приложение 9 ПП II (Паспорт)'!D43</f>
        <v>процент</v>
      </c>
      <c r="I25" s="122">
        <v>100</v>
      </c>
      <c r="J25" s="122">
        <v>100</v>
      </c>
      <c r="K25" s="122">
        <f>'[1]Приложение 9 ПП II (Паспорт)'!G43</f>
        <v>100</v>
      </c>
      <c r="L25" s="120">
        <f>'[1]Приложение 9 ПП II (Паспорт)'!H43</f>
        <v>100</v>
      </c>
      <c r="M25" s="120">
        <f>'[1]Приложение 9 ПП II (Паспорт)'!I43</f>
        <v>100</v>
      </c>
      <c r="N25" s="120">
        <f>'[1]Приложение 9 ПП II (Паспорт)'!J43</f>
        <v>100</v>
      </c>
    </row>
    <row r="26" spans="1:14" ht="75" customHeight="1" x14ac:dyDescent="0.3">
      <c r="A26" s="399"/>
      <c r="B26" s="399"/>
      <c r="C26" s="399"/>
      <c r="D26" s="399"/>
      <c r="E26" s="399"/>
      <c r="F26" s="399"/>
      <c r="G26" s="203" t="str">
        <f>'[1]Приложение 1 (Паспорт)'!A48</f>
        <v>Доля кладбищ, соответствующих требованиям Порядка деятельности общественных кладбищ и крематориев на территории муниципального образования Московской области</v>
      </c>
      <c r="H26" s="233" t="str">
        <f>'[1]Приложение 9 ПП II (Паспорт)'!D44</f>
        <v>процент</v>
      </c>
      <c r="I26" s="122">
        <v>100</v>
      </c>
      <c r="J26" s="122">
        <v>100</v>
      </c>
      <c r="K26" s="122">
        <f>'[1]Приложение 9 ПП II (Паспорт)'!G44</f>
        <v>100</v>
      </c>
      <c r="L26" s="120">
        <f>'[1]Приложение 9 ПП II (Паспорт)'!H44</f>
        <v>100</v>
      </c>
      <c r="M26" s="120">
        <f>'[1]Приложение 9 ПП II (Паспорт)'!I44</f>
        <v>100</v>
      </c>
      <c r="N26" s="120">
        <f>'[1]Приложение 9 ПП II (Паспорт)'!J44</f>
        <v>100</v>
      </c>
    </row>
    <row r="27" spans="1:14" ht="90" customHeight="1" x14ac:dyDescent="0.3">
      <c r="A27" s="400"/>
      <c r="B27" s="400"/>
      <c r="C27" s="400"/>
      <c r="D27" s="400"/>
      <c r="E27" s="401"/>
      <c r="F27" s="401"/>
      <c r="G27" s="203" t="str">
        <f>'[1]Приложение 1 (Паспорт)'!A49</f>
        <v>Доля хозяйствующих субъектов негосударственных и немуниципальных форм собственности, оказывающих ритуальные услуги на территории муниципального образования Московской области</v>
      </c>
      <c r="H27" s="233" t="str">
        <f>'[1]Приложение 9 ПП II (Паспорт)'!D45</f>
        <v>процент</v>
      </c>
      <c r="I27" s="122">
        <v>83</v>
      </c>
      <c r="J27" s="122">
        <v>90</v>
      </c>
      <c r="K27" s="122">
        <f>'[1]Приложение 9 ПП II (Паспорт)'!G45</f>
        <v>90</v>
      </c>
      <c r="L27" s="120">
        <f>'[1]Приложение 9 ПП II (Паспорт)'!H45</f>
        <v>90</v>
      </c>
      <c r="M27" s="120">
        <f>'[1]Приложение 9 ПП II (Паспорт)'!I45</f>
        <v>90</v>
      </c>
      <c r="N27" s="120">
        <f>'[1]Приложение 9 ПП II (Паспорт)'!J45</f>
        <v>90</v>
      </c>
    </row>
    <row r="28" spans="1:14" ht="72.75" customHeight="1" x14ac:dyDescent="0.3">
      <c r="A28" s="204">
        <v>3</v>
      </c>
      <c r="B28" s="1" t="s">
        <v>397</v>
      </c>
      <c r="C28" s="203">
        <v>0</v>
      </c>
      <c r="D28" s="203">
        <v>0</v>
      </c>
      <c r="E28" s="43">
        <v>0</v>
      </c>
      <c r="F28" s="43">
        <v>5100</v>
      </c>
      <c r="G28" s="203" t="str">
        <f>'[1]Приложение 1 (Паспорт)'!A50</f>
        <v>Увеличение количества социальных предприятий</v>
      </c>
      <c r="H28" s="233" t="str">
        <f>'[1]Приложение 9 ПП II (Паспорт)'!D46</f>
        <v>единиц</v>
      </c>
      <c r="I28" s="122">
        <v>78</v>
      </c>
      <c r="J28" s="122">
        <v>80</v>
      </c>
      <c r="K28" s="122">
        <f>'[1]Приложение 9 ПП II (Паспорт)'!G46</f>
        <v>83</v>
      </c>
      <c r="L28" s="120">
        <f>'[1]Приложение 9 ПП II (Паспорт)'!H46</f>
        <v>87</v>
      </c>
      <c r="M28" s="120">
        <f>'[1]Приложение 9 ПП II (Паспорт)'!I46</f>
        <v>90</v>
      </c>
      <c r="N28" s="120">
        <f>'[1]Приложение 9 ПП II (Паспорт)'!J46</f>
        <v>92</v>
      </c>
    </row>
  </sheetData>
  <mergeCells count="26">
    <mergeCell ref="A3:N3"/>
    <mergeCell ref="A1:B1"/>
    <mergeCell ref="E1:F1"/>
    <mergeCell ref="G1:I1"/>
    <mergeCell ref="J1:N1"/>
    <mergeCell ref="A2:N2"/>
    <mergeCell ref="A4:N4"/>
    <mergeCell ref="A5:A6"/>
    <mergeCell ref="B5:B6"/>
    <mergeCell ref="C5:F5"/>
    <mergeCell ref="G5:G6"/>
    <mergeCell ref="H5:H6"/>
    <mergeCell ref="I5:I6"/>
    <mergeCell ref="J5:N5"/>
    <mergeCell ref="E8:E24"/>
    <mergeCell ref="F8:F24"/>
    <mergeCell ref="A25:A27"/>
    <mergeCell ref="B25:B27"/>
    <mergeCell ref="C25:C27"/>
    <mergeCell ref="D25:D27"/>
    <mergeCell ref="E25:E27"/>
    <mergeCell ref="F25:F27"/>
    <mergeCell ref="A8:A24"/>
    <mergeCell ref="B8:B24"/>
    <mergeCell ref="C8:C24"/>
    <mergeCell ref="D8:D24"/>
  </mergeCells>
  <pageMargins left="0.23622047244094491" right="0.23622047244094491" top="0.23622047244094491" bottom="0.23622047244094491" header="0.31496062992125984" footer="0.31496062992125984"/>
  <pageSetup paperSize="9" scale="60" fitToHeight="0" orientation="landscape" r:id="rId1"/>
  <rowBreaks count="1" manualBreakCount="1">
    <brk id="18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topLeftCell="A21" zoomScaleNormal="100" zoomScaleSheetLayoutView="100" workbookViewId="0">
      <selection sqref="A1:F25"/>
    </sheetView>
  </sheetViews>
  <sheetFormatPr defaultColWidth="9.109375" defaultRowHeight="39" customHeight="1" x14ac:dyDescent="0.25"/>
  <cols>
    <col min="1" max="1" width="9.109375" style="145"/>
    <col min="2" max="2" width="50.33203125" style="147" customWidth="1"/>
    <col min="3" max="3" width="21.44140625" style="145" customWidth="1"/>
    <col min="4" max="4" width="45.5546875" style="148" customWidth="1"/>
    <col min="5" max="5" width="42.88671875" style="148" customWidth="1"/>
    <col min="6" max="6" width="30" style="145" customWidth="1"/>
    <col min="7" max="7" width="9.109375" style="145"/>
    <col min="8" max="8" width="28.33203125" style="145" customWidth="1"/>
    <col min="9" max="16384" width="9.109375" style="145"/>
  </cols>
  <sheetData>
    <row r="1" spans="1:13" ht="39" customHeight="1" x14ac:dyDescent="0.25">
      <c r="A1" s="215"/>
      <c r="B1" s="216"/>
      <c r="C1" s="215"/>
      <c r="D1" s="217"/>
      <c r="E1" s="411" t="s">
        <v>463</v>
      </c>
      <c r="F1" s="411"/>
    </row>
    <row r="2" spans="1:13" ht="39" customHeight="1" x14ac:dyDescent="0.25">
      <c r="A2" s="412" t="s">
        <v>620</v>
      </c>
      <c r="B2" s="412"/>
      <c r="C2" s="412"/>
      <c r="D2" s="412"/>
      <c r="E2" s="412"/>
      <c r="F2" s="412"/>
      <c r="G2" s="146"/>
      <c r="H2" s="146"/>
    </row>
    <row r="3" spans="1:13" ht="71.25" customHeight="1" x14ac:dyDescent="0.25">
      <c r="A3" s="413"/>
      <c r="B3" s="413"/>
      <c r="C3" s="413"/>
      <c r="D3" s="413"/>
      <c r="E3" s="413"/>
      <c r="F3" s="413"/>
      <c r="G3" s="146"/>
      <c r="H3" s="146"/>
    </row>
    <row r="4" spans="1:13" s="112" customFormat="1" ht="38.25" customHeight="1" x14ac:dyDescent="0.25">
      <c r="A4" s="218" t="s">
        <v>427</v>
      </c>
      <c r="B4" s="218" t="s">
        <v>428</v>
      </c>
      <c r="C4" s="218" t="s">
        <v>135</v>
      </c>
      <c r="D4" s="218" t="s">
        <v>429</v>
      </c>
      <c r="E4" s="218" t="s">
        <v>430</v>
      </c>
      <c r="F4" s="218" t="s">
        <v>431</v>
      </c>
      <c r="G4" s="123"/>
      <c r="H4" s="123"/>
      <c r="I4" s="123"/>
      <c r="J4" s="123"/>
      <c r="K4" s="123"/>
      <c r="L4" s="123"/>
      <c r="M4" s="123"/>
    </row>
    <row r="5" spans="1:13" ht="27" customHeight="1" x14ac:dyDescent="0.25">
      <c r="A5" s="153">
        <v>1</v>
      </c>
      <c r="B5" s="153" t="str">
        <f>'[1]Приложение 10 ПП II '!G8</f>
        <v>Объём инвестиций в основной капитал в отраслях торговли и сферы услуг</v>
      </c>
      <c r="C5" s="153" t="str">
        <f>'[1]Приложение 10 ПП II '!H8</f>
        <v>тыс. руб.</v>
      </c>
      <c r="D5" s="154" t="s">
        <v>486</v>
      </c>
      <c r="E5" s="154" t="s">
        <v>621</v>
      </c>
      <c r="F5" s="154" t="s">
        <v>446</v>
      </c>
    </row>
    <row r="6" spans="1:13" ht="47.25" customHeight="1" x14ac:dyDescent="0.25">
      <c r="A6" s="153">
        <v>2</v>
      </c>
      <c r="B6" s="153" t="str">
        <f>'[1]Приложение 10 ПП II '!G9</f>
        <v>Прирост площадей торговых объектов</v>
      </c>
      <c r="C6" s="153" t="str">
        <f>'[1]Приложение 10 ПП II '!H9</f>
        <v>тыс. кв.м.</v>
      </c>
      <c r="D6" s="154" t="s">
        <v>460</v>
      </c>
      <c r="E6" s="154" t="s">
        <v>621</v>
      </c>
      <c r="F6" s="154" t="s">
        <v>446</v>
      </c>
    </row>
    <row r="7" spans="1:13" ht="108" customHeight="1" x14ac:dyDescent="0.25">
      <c r="A7" s="153">
        <v>3</v>
      </c>
      <c r="B7" s="153" t="str">
        <f>'[1]Приложение 10 ПП II '!G10</f>
        <v>Обеспеченность населения площадью торговых объектов</v>
      </c>
      <c r="C7" s="153" t="str">
        <f>'[1]Приложение 10 ПП II '!H10</f>
        <v xml:space="preserve"> кв.м./тыс.жителей</v>
      </c>
      <c r="D7" s="219" t="s">
        <v>461</v>
      </c>
      <c r="E7" s="154" t="s">
        <v>457</v>
      </c>
      <c r="F7" s="154" t="s">
        <v>446</v>
      </c>
    </row>
    <row r="8" spans="1:13" ht="87" customHeight="1" x14ac:dyDescent="0.25">
      <c r="A8" s="153">
        <v>4</v>
      </c>
      <c r="B8" s="153" t="str">
        <f>'[1]Приложение 10 ПП II '!G11</f>
        <v>Обеспеченность предприятиями бытового обслуживания</v>
      </c>
      <c r="C8" s="153" t="str">
        <f>'[1]Приложение 10 ПП II '!H11</f>
        <v xml:space="preserve"> раб.мест/тыс.жителей</v>
      </c>
      <c r="D8" s="154" t="s">
        <v>476</v>
      </c>
      <c r="E8" s="154" t="s">
        <v>457</v>
      </c>
      <c r="F8" s="154" t="s">
        <v>446</v>
      </c>
    </row>
    <row r="9" spans="1:13" ht="100.5" customHeight="1" x14ac:dyDescent="0.25">
      <c r="A9" s="153">
        <v>5</v>
      </c>
      <c r="B9" s="153" t="str">
        <f>'[1]Приложение 10 ПП II '!G12</f>
        <v>Прирост рабочих мест на объектах бытовых услуг</v>
      </c>
      <c r="C9" s="153" t="str">
        <f>'[1]Приложение 10 ПП II '!H12</f>
        <v>рабочих мест</v>
      </c>
      <c r="D9" s="154" t="s">
        <v>475</v>
      </c>
      <c r="E9" s="154" t="s">
        <v>621</v>
      </c>
      <c r="F9" s="154" t="s">
        <v>446</v>
      </c>
    </row>
    <row r="10" spans="1:13" ht="56.25" customHeight="1" x14ac:dyDescent="0.25">
      <c r="A10" s="153">
        <v>6</v>
      </c>
      <c r="B10" s="153" t="str">
        <f>'[1]Приложение 10 ПП II '!G13</f>
        <v>Обеспеченность населения услугами общественного питания</v>
      </c>
      <c r="C10" s="153" t="str">
        <f>'[1]Приложение 10 ПП II '!H13</f>
        <v>пос.мест/тыс.жителей</v>
      </c>
      <c r="D10" s="154" t="s">
        <v>478</v>
      </c>
      <c r="E10" s="154" t="s">
        <v>458</v>
      </c>
      <c r="F10" s="154" t="s">
        <v>446</v>
      </c>
    </row>
    <row r="11" spans="1:13" ht="69.75" customHeight="1" x14ac:dyDescent="0.25">
      <c r="A11" s="153">
        <v>7</v>
      </c>
      <c r="B11" s="153" t="str">
        <f>'[1]Приложение 10 ПП II '!G14</f>
        <v>Прирост посадочных мест на объектах общественного питания</v>
      </c>
      <c r="C11" s="153" t="str">
        <f>'[1]Приложение 10 ПП II '!H14</f>
        <v>единиц</v>
      </c>
      <c r="D11" s="154" t="s">
        <v>622</v>
      </c>
      <c r="E11" s="154" t="s">
        <v>621</v>
      </c>
      <c r="F11" s="154" t="s">
        <v>446</v>
      </c>
    </row>
    <row r="12" spans="1:13" ht="87" customHeight="1" x14ac:dyDescent="0.25">
      <c r="A12" s="153">
        <v>8</v>
      </c>
      <c r="B12" s="153" t="str">
        <f>'[1]Приложение 10 ПП II '!G15</f>
        <v>Количество введённых объектов общественного питания, устанавливаемых в весенне-летний период</v>
      </c>
      <c r="C12" s="153" t="str">
        <f>'[1]Приложение 10 ПП II '!H15</f>
        <v>единиц</v>
      </c>
      <c r="D12" s="154" t="s">
        <v>477</v>
      </c>
      <c r="E12" s="154" t="s">
        <v>621</v>
      </c>
      <c r="F12" s="154" t="s">
        <v>446</v>
      </c>
    </row>
    <row r="13" spans="1:13" ht="61.5" customHeight="1" x14ac:dyDescent="0.25">
      <c r="A13" s="153">
        <v>9</v>
      </c>
      <c r="B13" s="153" t="str">
        <f>'[1]Приложение 10 ПП II '!G16</f>
        <v>Количество введённых объектов общественного питания в формате нестационарного торгового объекта</v>
      </c>
      <c r="C13" s="153" t="str">
        <f>'[1]Приложение 10 ПП II '!H16</f>
        <v>единиц</v>
      </c>
      <c r="D13" s="154" t="s">
        <v>479</v>
      </c>
      <c r="E13" s="154" t="s">
        <v>458</v>
      </c>
      <c r="F13" s="154" t="s">
        <v>446</v>
      </c>
    </row>
    <row r="14" spans="1:13" ht="52.5" customHeight="1" x14ac:dyDescent="0.25">
      <c r="A14" s="153">
        <v>10</v>
      </c>
      <c r="B14" s="153" t="str">
        <f>'[1]Приложение 10 ПП II '!G17</f>
        <v>Количество введённых нестационарных комплексов бытовых услуг (мультисервис)</v>
      </c>
      <c r="C14" s="153" t="str">
        <f>'[1]Приложение 10 ПП II '!H17</f>
        <v>единиц</v>
      </c>
      <c r="D14" s="154" t="s">
        <v>459</v>
      </c>
      <c r="E14" s="154" t="s">
        <v>621</v>
      </c>
      <c r="F14" s="154" t="s">
        <v>446</v>
      </c>
    </row>
    <row r="15" spans="1:13" ht="40.799999999999997" x14ac:dyDescent="0.25">
      <c r="A15" s="153">
        <v>11</v>
      </c>
      <c r="B15" s="153" t="str">
        <f>'[1]Приложение 10 ПП II '!G18</f>
        <v xml:space="preserve">Количество введённых объектов по продаже отечественной  сельхозпродукции "Подмосковный Фермер" </v>
      </c>
      <c r="C15" s="153" t="str">
        <f>'[1]Приложение 10 ПП II '!H18</f>
        <v>единиц</v>
      </c>
      <c r="D15" s="154" t="s">
        <v>480</v>
      </c>
      <c r="E15" s="154" t="s">
        <v>621</v>
      </c>
      <c r="F15" s="154" t="s">
        <v>446</v>
      </c>
    </row>
    <row r="16" spans="1:13" ht="84.75" customHeight="1" x14ac:dyDescent="0.25">
      <c r="A16" s="153">
        <v>12</v>
      </c>
      <c r="B16" s="153" t="str">
        <f>'[1]Приложение 10 ПП II '!G19</f>
        <v>Количество введенных банных объектов по программе "100 бань Подмосковья"</v>
      </c>
      <c r="C16" s="153" t="str">
        <f>'[1]Приложение 10 ПП II '!H19</f>
        <v>единиц</v>
      </c>
      <c r="D16" s="154" t="s">
        <v>481</v>
      </c>
      <c r="E16" s="154" t="s">
        <v>621</v>
      </c>
      <c r="F16" s="154" t="s">
        <v>446</v>
      </c>
    </row>
    <row r="17" spans="1:6" ht="89.25" customHeight="1" x14ac:dyDescent="0.25">
      <c r="A17" s="153">
        <v>13</v>
      </c>
      <c r="B17" s="153" t="str">
        <f>'[1]Приложение 10 ПП II '!G21</f>
        <v xml:space="preserve">Доля оборота магазинов шаговой доступности (магазинов у дома) в структуре оборота розничной торговли по формам торговли (в фактически действующих ценах) от общего оборота розничной торговли </v>
      </c>
      <c r="C17" s="153" t="str">
        <f>'[1]Приложение 10 ПП II '!H21</f>
        <v>процент</v>
      </c>
      <c r="D17" s="154" t="s">
        <v>484</v>
      </c>
      <c r="E17" s="154" t="s">
        <v>621</v>
      </c>
      <c r="F17" s="154" t="s">
        <v>446</v>
      </c>
    </row>
    <row r="18" spans="1:6" ht="125.25" customHeight="1" x14ac:dyDescent="0.25">
      <c r="A18" s="153">
        <v>14</v>
      </c>
      <c r="B18" s="153" t="str">
        <f>'[1]Приложение 10 ПП II '!G22</f>
        <v>Доля ликвидированных розничных рынков, не соответствующих требованиям законодательства, от общего количества выявленных несанкционированных</v>
      </c>
      <c r="C18" s="153" t="str">
        <f>'[1]Приложение 10 ПП II '!H22</f>
        <v>процент</v>
      </c>
      <c r="D18" s="154" t="s">
        <v>482</v>
      </c>
      <c r="E18" s="154" t="s">
        <v>621</v>
      </c>
      <c r="F18" s="154" t="s">
        <v>446</v>
      </c>
    </row>
    <row r="19" spans="1:6" ht="34.5" customHeight="1" x14ac:dyDescent="0.25">
      <c r="A19" s="153">
        <v>15</v>
      </c>
      <c r="B19" s="153" t="str">
        <f>'[1]Приложение 10 ПП II '!G23</f>
        <v>Доля ликвидированных нестационарных объектов, не соответствующих требованиям законодательства, от общего количества выявленных несанкционированных</v>
      </c>
      <c r="C19" s="153" t="str">
        <f>'[1]Приложение 10 ПП II '!H23</f>
        <v>процент</v>
      </c>
      <c r="D19" s="154" t="s">
        <v>483</v>
      </c>
      <c r="E19" s="154" t="s">
        <v>623</v>
      </c>
      <c r="F19" s="154" t="s">
        <v>446</v>
      </c>
    </row>
    <row r="20" spans="1:6" ht="81" customHeight="1" x14ac:dyDescent="0.25">
      <c r="A20" s="153">
        <v>16</v>
      </c>
      <c r="B20" s="153" t="str">
        <f>'[1]Приложение 10 ПП II '!G24</f>
        <v>Количество проведенных ярмарок на одно место, включенное в сводный перечень мест для проведения ярмарок</v>
      </c>
      <c r="C20" s="153" t="str">
        <f>'[1]Приложение 10 ПП II '!H24</f>
        <v>единиц</v>
      </c>
      <c r="D20" s="154" t="s">
        <v>485</v>
      </c>
      <c r="E20" s="154" t="s">
        <v>621</v>
      </c>
      <c r="F20" s="154" t="s">
        <v>446</v>
      </c>
    </row>
    <row r="21" spans="1:6" ht="48.75" customHeight="1" x14ac:dyDescent="0.25">
      <c r="A21" s="153">
        <v>17</v>
      </c>
      <c r="B21" s="153" t="str">
        <f>'[1]Приложение 10 ПП II '!G20</f>
        <v>Объём инвестиций в основной капитал в услуги бань по программе "100 бань Подмосковья"</v>
      </c>
      <c r="C21" s="153" t="str">
        <f>'[1]Приложение 10 ПП II '!H20</f>
        <v>тыс.руб.</v>
      </c>
      <c r="D21" s="154" t="s">
        <v>486</v>
      </c>
      <c r="E21" s="154" t="s">
        <v>621</v>
      </c>
      <c r="F21" s="154" t="s">
        <v>446</v>
      </c>
    </row>
    <row r="22" spans="1:6" ht="69.75" customHeight="1" x14ac:dyDescent="0.25">
      <c r="A22" s="153">
        <v>18</v>
      </c>
      <c r="B22" s="153" t="str">
        <f>'[1]Приложение 10 ПП II '!G25</f>
        <v>Обеспечение 100% содержания мест захоронений (кладбищ) по нормативу, установленному Законом Московской области</v>
      </c>
      <c r="C22" s="153" t="str">
        <f>'[1]Приложение 10 ПП II '!H25</f>
        <v>процент</v>
      </c>
      <c r="D22" s="154" t="s">
        <v>487</v>
      </c>
      <c r="E22" s="154" t="s">
        <v>624</v>
      </c>
      <c r="F22" s="154" t="s">
        <v>446</v>
      </c>
    </row>
    <row r="23" spans="1:6" ht="141.75" customHeight="1" x14ac:dyDescent="0.25">
      <c r="A23" s="153">
        <v>19</v>
      </c>
      <c r="B23" s="153" t="str">
        <f>'[1]Приложение 10 ПП II '!G26</f>
        <v>Доля кладбищ, соответствующих требованиям Порядка деятельности общественных кладбищ и крематориев на территории муниципального образования Московской области</v>
      </c>
      <c r="C23" s="153" t="str">
        <f>'[1]Приложение 10 ПП II '!H26</f>
        <v>процент</v>
      </c>
      <c r="D23" s="154" t="s">
        <v>488</v>
      </c>
      <c r="E23" s="154" t="s">
        <v>625</v>
      </c>
      <c r="F23" s="154" t="s">
        <v>446</v>
      </c>
    </row>
    <row r="24" spans="1:6" ht="102" customHeight="1" x14ac:dyDescent="0.25">
      <c r="A24" s="153">
        <v>20</v>
      </c>
      <c r="B24" s="153" t="str">
        <f>'[1]Приложение 10 ПП II '!G27</f>
        <v>Доля хозяйствующих субъектов негосударственных и немуниципальных форм собственности, оказывающих ритуальные услуги на территории муниципального образования Московской области</v>
      </c>
      <c r="C24" s="153" t="str">
        <f>'[1]Приложение 10 ПП II '!H27</f>
        <v>процент</v>
      </c>
      <c r="D24" s="154" t="s">
        <v>489</v>
      </c>
      <c r="E24" s="154" t="s">
        <v>621</v>
      </c>
      <c r="F24" s="154" t="s">
        <v>446</v>
      </c>
    </row>
    <row r="25" spans="1:6" ht="45.75" customHeight="1" x14ac:dyDescent="0.25">
      <c r="A25" s="153">
        <v>21</v>
      </c>
      <c r="B25" s="153" t="str">
        <f>'[1]Приложение 10 ПП II '!G28</f>
        <v>Увеличение количества социальных предприятий</v>
      </c>
      <c r="C25" s="153" t="str">
        <f>'[1]Приложение 10 ПП II '!H28</f>
        <v>единиц</v>
      </c>
      <c r="D25" s="154" t="s">
        <v>490</v>
      </c>
      <c r="E25" s="154" t="s">
        <v>626</v>
      </c>
      <c r="F25" s="154" t="s">
        <v>446</v>
      </c>
    </row>
  </sheetData>
  <mergeCells count="2">
    <mergeCell ref="E1:F1"/>
    <mergeCell ref="A2:F3"/>
  </mergeCells>
  <pageMargins left="0.23622047244094491" right="0.23622047244094491" top="0.23622047244094491" bottom="0.23622047244094491" header="0.31496062992125984" footer="0.31496062992125984"/>
  <pageSetup paperSize="9" scale="71" fitToHeight="0" orientation="landscape" r:id="rId1"/>
  <rowBreaks count="2" manualBreakCount="2">
    <brk id="12" max="16383" man="1"/>
    <brk id="2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1"/>
  <sheetViews>
    <sheetView view="pageBreakPreview" topLeftCell="A540" zoomScale="75" zoomScaleNormal="75" zoomScaleSheetLayoutView="75" workbookViewId="0">
      <selection activeCell="D560" sqref="D560:D565"/>
    </sheetView>
  </sheetViews>
  <sheetFormatPr defaultRowHeight="14.4" x14ac:dyDescent="0.3"/>
  <cols>
    <col min="2" max="2" width="34.5546875" customWidth="1"/>
    <col min="3" max="3" width="55.109375" customWidth="1"/>
    <col min="4" max="4" width="23.5546875" customWidth="1"/>
    <col min="5" max="5" width="16.6640625" customWidth="1"/>
    <col min="6" max="6" width="19.33203125" customWidth="1"/>
    <col min="7" max="7" width="27.109375" customWidth="1"/>
  </cols>
  <sheetData>
    <row r="1" spans="1:7" ht="50.25" customHeight="1" x14ac:dyDescent="0.3">
      <c r="B1" s="44"/>
      <c r="C1" s="45"/>
      <c r="D1" s="410" t="s">
        <v>400</v>
      </c>
      <c r="E1" s="410"/>
      <c r="F1" s="410"/>
      <c r="G1" s="410"/>
    </row>
    <row r="2" spans="1:7" ht="19.5" customHeight="1" x14ac:dyDescent="0.3">
      <c r="A2" s="403" t="s">
        <v>401</v>
      </c>
      <c r="B2" s="403"/>
      <c r="C2" s="403"/>
      <c r="D2" s="403"/>
      <c r="E2" s="403"/>
      <c r="F2" s="403"/>
      <c r="G2" s="403"/>
    </row>
    <row r="3" spans="1:7" ht="15.75" customHeight="1" x14ac:dyDescent="0.3">
      <c r="A3" s="403" t="s">
        <v>573</v>
      </c>
      <c r="B3" s="403"/>
      <c r="C3" s="403"/>
      <c r="D3" s="403"/>
      <c r="E3" s="403"/>
      <c r="F3" s="403"/>
      <c r="G3" s="403"/>
    </row>
    <row r="4" spans="1:7" ht="15.75" customHeight="1" x14ac:dyDescent="0.3">
      <c r="A4" s="403" t="s">
        <v>540</v>
      </c>
      <c r="B4" s="403"/>
      <c r="C4" s="403"/>
      <c r="D4" s="403"/>
      <c r="E4" s="403"/>
      <c r="F4" s="403"/>
      <c r="G4" s="403"/>
    </row>
    <row r="5" spans="1:7" x14ac:dyDescent="0.3">
      <c r="A5" s="431"/>
      <c r="B5" s="431"/>
      <c r="C5" s="431"/>
      <c r="D5" s="431"/>
      <c r="E5" s="431"/>
      <c r="F5" s="431"/>
      <c r="G5" s="431"/>
    </row>
    <row r="6" spans="1:7" ht="75" customHeight="1" x14ac:dyDescent="0.3">
      <c r="A6" s="207" t="s">
        <v>60</v>
      </c>
      <c r="B6" s="207" t="s">
        <v>68</v>
      </c>
      <c r="C6" s="208" t="s">
        <v>69</v>
      </c>
      <c r="D6" s="207" t="s">
        <v>54</v>
      </c>
      <c r="E6" s="433" t="s">
        <v>146</v>
      </c>
      <c r="F6" s="434"/>
      <c r="G6" s="207" t="s">
        <v>71</v>
      </c>
    </row>
    <row r="7" spans="1:7" ht="17.25" customHeight="1" x14ac:dyDescent="0.3">
      <c r="A7" s="207">
        <v>1</v>
      </c>
      <c r="B7" s="207">
        <v>2</v>
      </c>
      <c r="C7" s="203">
        <v>3</v>
      </c>
      <c r="D7" s="203">
        <v>4</v>
      </c>
      <c r="E7" s="405">
        <v>5</v>
      </c>
      <c r="F7" s="435"/>
      <c r="G7" s="203">
        <v>6</v>
      </c>
    </row>
    <row r="8" spans="1:7" ht="25.5" customHeight="1" x14ac:dyDescent="0.3">
      <c r="A8" s="432">
        <v>1</v>
      </c>
      <c r="B8" s="425" t="s">
        <v>147</v>
      </c>
      <c r="C8" s="425"/>
      <c r="D8" s="404" t="s">
        <v>55</v>
      </c>
      <c r="E8" s="233" t="s">
        <v>8</v>
      </c>
      <c r="F8" s="233">
        <f>SUM(F9:F13)</f>
        <v>832354</v>
      </c>
      <c r="G8" s="425" t="s">
        <v>148</v>
      </c>
    </row>
    <row r="9" spans="1:7" x14ac:dyDescent="0.3">
      <c r="A9" s="432"/>
      <c r="B9" s="425"/>
      <c r="C9" s="425"/>
      <c r="D9" s="404"/>
      <c r="E9" s="233" t="s">
        <v>164</v>
      </c>
      <c r="F9" s="233">
        <f>F15+F21+F27+F33</f>
        <v>216612</v>
      </c>
      <c r="G9" s="425"/>
    </row>
    <row r="10" spans="1:7" x14ac:dyDescent="0.3">
      <c r="A10" s="432"/>
      <c r="B10" s="425"/>
      <c r="C10" s="425"/>
      <c r="D10" s="404"/>
      <c r="E10" s="233" t="s">
        <v>165</v>
      </c>
      <c r="F10" s="233">
        <f>F16+F22+F28+F34</f>
        <v>154512</v>
      </c>
      <c r="G10" s="425"/>
    </row>
    <row r="11" spans="1:7" x14ac:dyDescent="0.3">
      <c r="A11" s="432"/>
      <c r="B11" s="425"/>
      <c r="C11" s="425"/>
      <c r="D11" s="404"/>
      <c r="E11" s="233" t="s">
        <v>166</v>
      </c>
      <c r="F11" s="233">
        <f>F17+F23+F29+F35</f>
        <v>153420</v>
      </c>
      <c r="G11" s="425"/>
    </row>
    <row r="12" spans="1:7" ht="15" customHeight="1" x14ac:dyDescent="0.3">
      <c r="A12" s="432"/>
      <c r="B12" s="425"/>
      <c r="C12" s="425"/>
      <c r="D12" s="404"/>
      <c r="E12" s="233" t="s">
        <v>167</v>
      </c>
      <c r="F12" s="234">
        <f>F18+F24+F30+F36</f>
        <v>152280</v>
      </c>
      <c r="G12" s="425"/>
    </row>
    <row r="13" spans="1:7" x14ac:dyDescent="0.3">
      <c r="A13" s="432"/>
      <c r="B13" s="425"/>
      <c r="C13" s="425"/>
      <c r="D13" s="404"/>
      <c r="E13" s="233" t="s">
        <v>168</v>
      </c>
      <c r="F13" s="233">
        <f>F19+F25+F31+F37</f>
        <v>155530</v>
      </c>
      <c r="G13" s="425"/>
    </row>
    <row r="14" spans="1:7" ht="25.5" customHeight="1" x14ac:dyDescent="0.3">
      <c r="A14" s="432"/>
      <c r="B14" s="425"/>
      <c r="C14" s="425"/>
      <c r="D14" s="404" t="s">
        <v>149</v>
      </c>
      <c r="E14" s="233" t="s">
        <v>8</v>
      </c>
      <c r="F14" s="233">
        <f>SUM(F15:F19)</f>
        <v>0</v>
      </c>
      <c r="G14" s="425"/>
    </row>
    <row r="15" spans="1:7" x14ac:dyDescent="0.3">
      <c r="A15" s="432"/>
      <c r="B15" s="425"/>
      <c r="C15" s="425"/>
      <c r="D15" s="404"/>
      <c r="E15" s="233" t="s">
        <v>164</v>
      </c>
      <c r="F15" s="233">
        <f>F45+F105+F165+F195+F315</f>
        <v>0</v>
      </c>
      <c r="G15" s="425"/>
    </row>
    <row r="16" spans="1:7" x14ac:dyDescent="0.3">
      <c r="A16" s="432"/>
      <c r="B16" s="425"/>
      <c r="C16" s="425"/>
      <c r="D16" s="404"/>
      <c r="E16" s="233" t="s">
        <v>165</v>
      </c>
      <c r="F16" s="233">
        <f>F46+F106+F166+F196+F316</f>
        <v>0</v>
      </c>
      <c r="G16" s="425"/>
    </row>
    <row r="17" spans="1:7" x14ac:dyDescent="0.3">
      <c r="A17" s="432"/>
      <c r="B17" s="425"/>
      <c r="C17" s="425"/>
      <c r="D17" s="404"/>
      <c r="E17" s="233" t="s">
        <v>166</v>
      </c>
      <c r="F17" s="233">
        <f>F47+F107+F167+F197+F317</f>
        <v>0</v>
      </c>
      <c r="G17" s="425"/>
    </row>
    <row r="18" spans="1:7" ht="15" customHeight="1" x14ac:dyDescent="0.3">
      <c r="A18" s="432"/>
      <c r="B18" s="425"/>
      <c r="C18" s="425"/>
      <c r="D18" s="404"/>
      <c r="E18" s="233" t="s">
        <v>167</v>
      </c>
      <c r="F18" s="233">
        <f>F48+F108+F168+F198+F318</f>
        <v>0</v>
      </c>
      <c r="G18" s="425"/>
    </row>
    <row r="19" spans="1:7" x14ac:dyDescent="0.3">
      <c r="A19" s="432"/>
      <c r="B19" s="425"/>
      <c r="C19" s="425"/>
      <c r="D19" s="404"/>
      <c r="E19" s="233" t="s">
        <v>168</v>
      </c>
      <c r="F19" s="233">
        <f>F49+F109+F169+F199+F319</f>
        <v>0</v>
      </c>
      <c r="G19" s="425"/>
    </row>
    <row r="20" spans="1:7" ht="25.5" customHeight="1" x14ac:dyDescent="0.3">
      <c r="A20" s="432"/>
      <c r="B20" s="425"/>
      <c r="C20" s="425"/>
      <c r="D20" s="404" t="s">
        <v>12</v>
      </c>
      <c r="E20" s="233" t="s">
        <v>8</v>
      </c>
      <c r="F20" s="233">
        <f>SUM(F21:F25)</f>
        <v>0</v>
      </c>
      <c r="G20" s="425"/>
    </row>
    <row r="21" spans="1:7" x14ac:dyDescent="0.3">
      <c r="A21" s="432"/>
      <c r="B21" s="425"/>
      <c r="C21" s="425"/>
      <c r="D21" s="404"/>
      <c r="E21" s="233" t="s">
        <v>164</v>
      </c>
      <c r="F21" s="233">
        <f>F51+F111+F171+F201+F321</f>
        <v>0</v>
      </c>
      <c r="G21" s="425"/>
    </row>
    <row r="22" spans="1:7" x14ac:dyDescent="0.3">
      <c r="A22" s="432"/>
      <c r="B22" s="425"/>
      <c r="C22" s="425"/>
      <c r="D22" s="404"/>
      <c r="E22" s="233" t="s">
        <v>165</v>
      </c>
      <c r="F22" s="233">
        <f>F52+F112+F172+F202+F322</f>
        <v>0</v>
      </c>
      <c r="G22" s="425"/>
    </row>
    <row r="23" spans="1:7" x14ac:dyDescent="0.3">
      <c r="A23" s="432"/>
      <c r="B23" s="425"/>
      <c r="C23" s="425"/>
      <c r="D23" s="404"/>
      <c r="E23" s="233" t="s">
        <v>166</v>
      </c>
      <c r="F23" s="233">
        <f>F53+F113+F173+F203+F323</f>
        <v>0</v>
      </c>
      <c r="G23" s="425"/>
    </row>
    <row r="24" spans="1:7" ht="15" customHeight="1" x14ac:dyDescent="0.3">
      <c r="A24" s="432"/>
      <c r="B24" s="425"/>
      <c r="C24" s="425"/>
      <c r="D24" s="404"/>
      <c r="E24" s="233" t="s">
        <v>167</v>
      </c>
      <c r="F24" s="233">
        <f>F54+F114+F174+F204+F324</f>
        <v>0</v>
      </c>
      <c r="G24" s="425"/>
    </row>
    <row r="25" spans="1:7" ht="21" customHeight="1" x14ac:dyDescent="0.3">
      <c r="A25" s="432"/>
      <c r="B25" s="425"/>
      <c r="C25" s="425"/>
      <c r="D25" s="404"/>
      <c r="E25" s="233" t="s">
        <v>168</v>
      </c>
      <c r="F25" s="233">
        <f>F55+F115+F175+F205+F325</f>
        <v>0</v>
      </c>
      <c r="G25" s="425"/>
    </row>
    <row r="26" spans="1:7" ht="25.5" customHeight="1" x14ac:dyDescent="0.3">
      <c r="A26" s="432"/>
      <c r="B26" s="425"/>
      <c r="C26" s="425"/>
      <c r="D26" s="404" t="s">
        <v>96</v>
      </c>
      <c r="E26" s="233" t="s">
        <v>8</v>
      </c>
      <c r="F26" s="233">
        <f>SUM(F27:F31)</f>
        <v>832354</v>
      </c>
      <c r="G26" s="425"/>
    </row>
    <row r="27" spans="1:7" x14ac:dyDescent="0.3">
      <c r="A27" s="432"/>
      <c r="B27" s="425"/>
      <c r="C27" s="425"/>
      <c r="D27" s="404"/>
      <c r="E27" s="233" t="s">
        <v>164</v>
      </c>
      <c r="F27" s="233">
        <f>F57+F117+F177+F207+F327</f>
        <v>216612</v>
      </c>
      <c r="G27" s="425"/>
    </row>
    <row r="28" spans="1:7" x14ac:dyDescent="0.3">
      <c r="A28" s="432"/>
      <c r="B28" s="425"/>
      <c r="C28" s="425"/>
      <c r="D28" s="404"/>
      <c r="E28" s="233" t="s">
        <v>165</v>
      </c>
      <c r="F28" s="233">
        <f>F58+F118+F178+F208+F328</f>
        <v>154512</v>
      </c>
      <c r="G28" s="425"/>
    </row>
    <row r="29" spans="1:7" x14ac:dyDescent="0.3">
      <c r="A29" s="432"/>
      <c r="B29" s="425"/>
      <c r="C29" s="425"/>
      <c r="D29" s="404"/>
      <c r="E29" s="233" t="s">
        <v>166</v>
      </c>
      <c r="F29" s="233">
        <f>F59+F119+F179+F209+F329</f>
        <v>153420</v>
      </c>
      <c r="G29" s="425"/>
    </row>
    <row r="30" spans="1:7" ht="15" customHeight="1" x14ac:dyDescent="0.3">
      <c r="A30" s="432"/>
      <c r="B30" s="425"/>
      <c r="C30" s="425"/>
      <c r="D30" s="404"/>
      <c r="E30" s="233" t="s">
        <v>167</v>
      </c>
      <c r="F30" s="233">
        <f>F60+F120+F180+F210+F330</f>
        <v>152280</v>
      </c>
      <c r="G30" s="425"/>
    </row>
    <row r="31" spans="1:7" ht="21" customHeight="1" x14ac:dyDescent="0.3">
      <c r="A31" s="432"/>
      <c r="B31" s="425"/>
      <c r="C31" s="425"/>
      <c r="D31" s="404"/>
      <c r="E31" s="233" t="s">
        <v>168</v>
      </c>
      <c r="F31" s="233">
        <f>F61+F121+F181+F211+F331</f>
        <v>155530</v>
      </c>
      <c r="G31" s="425"/>
    </row>
    <row r="32" spans="1:7" ht="25.5" customHeight="1" x14ac:dyDescent="0.3">
      <c r="A32" s="432"/>
      <c r="B32" s="425"/>
      <c r="C32" s="425"/>
      <c r="D32" s="404" t="s">
        <v>150</v>
      </c>
      <c r="E32" s="233" t="s">
        <v>8</v>
      </c>
      <c r="F32" s="233">
        <f>SUM(F33:F37)</f>
        <v>0</v>
      </c>
      <c r="G32" s="425"/>
    </row>
    <row r="33" spans="1:7" x14ac:dyDescent="0.3">
      <c r="A33" s="432"/>
      <c r="B33" s="425"/>
      <c r="C33" s="425"/>
      <c r="D33" s="404"/>
      <c r="E33" s="233" t="s">
        <v>164</v>
      </c>
      <c r="F33" s="233">
        <f>F63+F123+F183+F213+F333</f>
        <v>0</v>
      </c>
      <c r="G33" s="425"/>
    </row>
    <row r="34" spans="1:7" x14ac:dyDescent="0.3">
      <c r="A34" s="432"/>
      <c r="B34" s="425"/>
      <c r="C34" s="425"/>
      <c r="D34" s="404"/>
      <c r="E34" s="233" t="s">
        <v>165</v>
      </c>
      <c r="F34" s="233">
        <f>F64+F124+F184+F214+F334</f>
        <v>0</v>
      </c>
      <c r="G34" s="425"/>
    </row>
    <row r="35" spans="1:7" x14ac:dyDescent="0.3">
      <c r="A35" s="432"/>
      <c r="B35" s="425"/>
      <c r="C35" s="425"/>
      <c r="D35" s="404"/>
      <c r="E35" s="233" t="s">
        <v>166</v>
      </c>
      <c r="F35" s="233">
        <f>F65+F125+F185+F215+F335</f>
        <v>0</v>
      </c>
      <c r="G35" s="425"/>
    </row>
    <row r="36" spans="1:7" ht="15" customHeight="1" x14ac:dyDescent="0.3">
      <c r="A36" s="432"/>
      <c r="B36" s="425"/>
      <c r="C36" s="425"/>
      <c r="D36" s="404"/>
      <c r="E36" s="233" t="s">
        <v>167</v>
      </c>
      <c r="F36" s="233">
        <f>F66+F126+F186+F216+F336</f>
        <v>0</v>
      </c>
      <c r="G36" s="425"/>
    </row>
    <row r="37" spans="1:7" ht="21" customHeight="1" x14ac:dyDescent="0.3">
      <c r="A37" s="432"/>
      <c r="B37" s="425"/>
      <c r="C37" s="425"/>
      <c r="D37" s="404"/>
      <c r="E37" s="233" t="s">
        <v>168</v>
      </c>
      <c r="F37" s="233">
        <f>F67+F127+F187+F217+F337</f>
        <v>0</v>
      </c>
      <c r="G37" s="425"/>
    </row>
    <row r="38" spans="1:7" ht="25.5" customHeight="1" x14ac:dyDescent="0.3">
      <c r="A38" s="424" t="s">
        <v>151</v>
      </c>
      <c r="B38" s="425" t="s">
        <v>152</v>
      </c>
      <c r="C38" s="426" t="s">
        <v>627</v>
      </c>
      <c r="D38" s="398" t="s">
        <v>55</v>
      </c>
      <c r="E38" s="204" t="s">
        <v>8</v>
      </c>
      <c r="F38" s="204">
        <f>SUM(F39:F43)</f>
        <v>814854</v>
      </c>
      <c r="G38" s="429" t="s">
        <v>148</v>
      </c>
    </row>
    <row r="39" spans="1:7" x14ac:dyDescent="0.3">
      <c r="A39" s="424"/>
      <c r="B39" s="425"/>
      <c r="C39" s="427"/>
      <c r="D39" s="399"/>
      <c r="E39" s="205" t="s">
        <v>164</v>
      </c>
      <c r="F39" s="205">
        <f>F45+F51+F57+F63</f>
        <v>208312</v>
      </c>
      <c r="G39" s="430"/>
    </row>
    <row r="40" spans="1:7" x14ac:dyDescent="0.3">
      <c r="A40" s="424"/>
      <c r="B40" s="425"/>
      <c r="C40" s="427"/>
      <c r="D40" s="399"/>
      <c r="E40" s="205" t="s">
        <v>165</v>
      </c>
      <c r="F40" s="205">
        <f>F46+F52+F58+F64</f>
        <v>152212</v>
      </c>
      <c r="G40" s="430"/>
    </row>
    <row r="41" spans="1:7" x14ac:dyDescent="0.3">
      <c r="A41" s="424"/>
      <c r="B41" s="425"/>
      <c r="C41" s="427"/>
      <c r="D41" s="399"/>
      <c r="E41" s="205" t="s">
        <v>166</v>
      </c>
      <c r="F41" s="205">
        <f>F47+F53+F59+F65</f>
        <v>151120</v>
      </c>
      <c r="G41" s="430"/>
    </row>
    <row r="42" spans="1:7" ht="15" customHeight="1" x14ac:dyDescent="0.3">
      <c r="A42" s="424"/>
      <c r="B42" s="425"/>
      <c r="C42" s="427"/>
      <c r="D42" s="399"/>
      <c r="E42" s="205" t="s">
        <v>167</v>
      </c>
      <c r="F42" s="209">
        <f>F48+F54+F60+F66</f>
        <v>149980</v>
      </c>
      <c r="G42" s="430"/>
    </row>
    <row r="43" spans="1:7" x14ac:dyDescent="0.3">
      <c r="A43" s="424"/>
      <c r="B43" s="425"/>
      <c r="C43" s="427"/>
      <c r="D43" s="401"/>
      <c r="E43" s="206" t="s">
        <v>168</v>
      </c>
      <c r="F43" s="206">
        <f>F49+F55+F61+F67</f>
        <v>153230</v>
      </c>
      <c r="G43" s="430"/>
    </row>
    <row r="44" spans="1:7" ht="25.5" customHeight="1" x14ac:dyDescent="0.3">
      <c r="A44" s="424"/>
      <c r="B44" s="425"/>
      <c r="C44" s="427"/>
      <c r="D44" s="398" t="s">
        <v>149</v>
      </c>
      <c r="E44" s="204" t="s">
        <v>8</v>
      </c>
      <c r="F44" s="204">
        <f>SUM(F45:F49)</f>
        <v>0</v>
      </c>
      <c r="G44" s="430"/>
    </row>
    <row r="45" spans="1:7" x14ac:dyDescent="0.3">
      <c r="A45" s="424"/>
      <c r="B45" s="425"/>
      <c r="C45" s="427"/>
      <c r="D45" s="399"/>
      <c r="E45" s="205" t="s">
        <v>164</v>
      </c>
      <c r="F45" s="205">
        <v>0</v>
      </c>
      <c r="G45" s="430"/>
    </row>
    <row r="46" spans="1:7" x14ac:dyDescent="0.3">
      <c r="A46" s="424"/>
      <c r="B46" s="425"/>
      <c r="C46" s="427"/>
      <c r="D46" s="399"/>
      <c r="E46" s="205" t="s">
        <v>165</v>
      </c>
      <c r="F46" s="205">
        <v>0</v>
      </c>
      <c r="G46" s="430"/>
    </row>
    <row r="47" spans="1:7" x14ac:dyDescent="0.3">
      <c r="A47" s="424"/>
      <c r="B47" s="425"/>
      <c r="C47" s="427"/>
      <c r="D47" s="399"/>
      <c r="E47" s="205" t="s">
        <v>166</v>
      </c>
      <c r="F47" s="205">
        <v>0</v>
      </c>
      <c r="G47" s="430"/>
    </row>
    <row r="48" spans="1:7" ht="15" customHeight="1" x14ac:dyDescent="0.3">
      <c r="A48" s="424"/>
      <c r="B48" s="425"/>
      <c r="C48" s="427"/>
      <c r="D48" s="399"/>
      <c r="E48" s="205" t="s">
        <v>167</v>
      </c>
      <c r="F48" s="209">
        <v>0</v>
      </c>
      <c r="G48" s="430"/>
    </row>
    <row r="49" spans="1:7" x14ac:dyDescent="0.3">
      <c r="A49" s="424"/>
      <c r="B49" s="425"/>
      <c r="C49" s="427"/>
      <c r="D49" s="401"/>
      <c r="E49" s="206" t="s">
        <v>168</v>
      </c>
      <c r="F49" s="206">
        <v>0</v>
      </c>
      <c r="G49" s="430"/>
    </row>
    <row r="50" spans="1:7" ht="25.5" customHeight="1" x14ac:dyDescent="0.3">
      <c r="A50" s="424"/>
      <c r="B50" s="425"/>
      <c r="C50" s="427"/>
      <c r="D50" s="398" t="s">
        <v>12</v>
      </c>
      <c r="E50" s="204" t="s">
        <v>8</v>
      </c>
      <c r="F50" s="204">
        <f>SUM(F51:F55)</f>
        <v>0</v>
      </c>
      <c r="G50" s="430"/>
    </row>
    <row r="51" spans="1:7" x14ac:dyDescent="0.3">
      <c r="A51" s="424"/>
      <c r="B51" s="425"/>
      <c r="C51" s="427"/>
      <c r="D51" s="399"/>
      <c r="E51" s="205" t="s">
        <v>164</v>
      </c>
      <c r="F51" s="205">
        <v>0</v>
      </c>
      <c r="G51" s="430"/>
    </row>
    <row r="52" spans="1:7" x14ac:dyDescent="0.3">
      <c r="A52" s="424"/>
      <c r="B52" s="425"/>
      <c r="C52" s="427"/>
      <c r="D52" s="399"/>
      <c r="E52" s="205" t="s">
        <v>165</v>
      </c>
      <c r="F52" s="205">
        <v>0</v>
      </c>
      <c r="G52" s="430"/>
    </row>
    <row r="53" spans="1:7" x14ac:dyDescent="0.3">
      <c r="A53" s="424"/>
      <c r="B53" s="425"/>
      <c r="C53" s="427"/>
      <c r="D53" s="399"/>
      <c r="E53" s="205" t="s">
        <v>166</v>
      </c>
      <c r="F53" s="205">
        <v>0</v>
      </c>
      <c r="G53" s="430"/>
    </row>
    <row r="54" spans="1:7" ht="15" customHeight="1" x14ac:dyDescent="0.3">
      <c r="A54" s="424"/>
      <c r="B54" s="425"/>
      <c r="C54" s="427"/>
      <c r="D54" s="399"/>
      <c r="E54" s="205" t="s">
        <v>167</v>
      </c>
      <c r="F54" s="209">
        <v>0</v>
      </c>
      <c r="G54" s="430"/>
    </row>
    <row r="55" spans="1:7" ht="21" customHeight="1" x14ac:dyDescent="0.3">
      <c r="A55" s="424"/>
      <c r="B55" s="425"/>
      <c r="C55" s="427"/>
      <c r="D55" s="401"/>
      <c r="E55" s="206" t="s">
        <v>168</v>
      </c>
      <c r="F55" s="206">
        <v>0</v>
      </c>
      <c r="G55" s="430"/>
    </row>
    <row r="56" spans="1:7" ht="25.5" customHeight="1" x14ac:dyDescent="0.3">
      <c r="A56" s="424"/>
      <c r="B56" s="425"/>
      <c r="C56" s="427"/>
      <c r="D56" s="398" t="s">
        <v>96</v>
      </c>
      <c r="E56" s="204" t="s">
        <v>8</v>
      </c>
      <c r="F56" s="204">
        <f>SUM(F57:F61)</f>
        <v>814854</v>
      </c>
      <c r="G56" s="430"/>
    </row>
    <row r="57" spans="1:7" x14ac:dyDescent="0.3">
      <c r="A57" s="424"/>
      <c r="B57" s="425"/>
      <c r="C57" s="427"/>
      <c r="D57" s="399"/>
      <c r="E57" s="205" t="s">
        <v>164</v>
      </c>
      <c r="F57" s="205">
        <v>208312</v>
      </c>
      <c r="G57" s="430"/>
    </row>
    <row r="58" spans="1:7" x14ac:dyDescent="0.3">
      <c r="A58" s="424"/>
      <c r="B58" s="425"/>
      <c r="C58" s="427"/>
      <c r="D58" s="399"/>
      <c r="E58" s="205" t="s">
        <v>165</v>
      </c>
      <c r="F58" s="205">
        <v>152212</v>
      </c>
      <c r="G58" s="430"/>
    </row>
    <row r="59" spans="1:7" x14ac:dyDescent="0.3">
      <c r="A59" s="424"/>
      <c r="B59" s="425"/>
      <c r="C59" s="427"/>
      <c r="D59" s="399"/>
      <c r="E59" s="205" t="s">
        <v>166</v>
      </c>
      <c r="F59" s="205">
        <v>151120</v>
      </c>
      <c r="G59" s="430"/>
    </row>
    <row r="60" spans="1:7" ht="15" customHeight="1" x14ac:dyDescent="0.3">
      <c r="A60" s="424"/>
      <c r="B60" s="425"/>
      <c r="C60" s="427"/>
      <c r="D60" s="399"/>
      <c r="E60" s="205" t="s">
        <v>167</v>
      </c>
      <c r="F60" s="209">
        <v>149980</v>
      </c>
      <c r="G60" s="430"/>
    </row>
    <row r="61" spans="1:7" ht="21" customHeight="1" x14ac:dyDescent="0.3">
      <c r="A61" s="424"/>
      <c r="B61" s="425"/>
      <c r="C61" s="427"/>
      <c r="D61" s="401"/>
      <c r="E61" s="206" t="s">
        <v>168</v>
      </c>
      <c r="F61" s="206">
        <v>153230</v>
      </c>
      <c r="G61" s="430"/>
    </row>
    <row r="62" spans="1:7" ht="25.5" customHeight="1" x14ac:dyDescent="0.3">
      <c r="A62" s="424"/>
      <c r="B62" s="425"/>
      <c r="C62" s="427"/>
      <c r="D62" s="398" t="s">
        <v>150</v>
      </c>
      <c r="E62" s="204" t="s">
        <v>8</v>
      </c>
      <c r="F62" s="204">
        <f>SUM(F63:F67)</f>
        <v>0</v>
      </c>
      <c r="G62" s="430"/>
    </row>
    <row r="63" spans="1:7" x14ac:dyDescent="0.3">
      <c r="A63" s="424"/>
      <c r="B63" s="425"/>
      <c r="C63" s="427"/>
      <c r="D63" s="399"/>
      <c r="E63" s="205" t="s">
        <v>164</v>
      </c>
      <c r="F63" s="205">
        <v>0</v>
      </c>
      <c r="G63" s="430"/>
    </row>
    <row r="64" spans="1:7" x14ac:dyDescent="0.3">
      <c r="A64" s="424"/>
      <c r="B64" s="425"/>
      <c r="C64" s="427"/>
      <c r="D64" s="399"/>
      <c r="E64" s="205" t="s">
        <v>165</v>
      </c>
      <c r="F64" s="205">
        <v>0</v>
      </c>
      <c r="G64" s="430"/>
    </row>
    <row r="65" spans="1:7" x14ac:dyDescent="0.3">
      <c r="A65" s="424"/>
      <c r="B65" s="425"/>
      <c r="C65" s="427"/>
      <c r="D65" s="399"/>
      <c r="E65" s="205" t="s">
        <v>166</v>
      </c>
      <c r="F65" s="205">
        <v>0</v>
      </c>
      <c r="G65" s="430"/>
    </row>
    <row r="66" spans="1:7" ht="15" customHeight="1" x14ac:dyDescent="0.3">
      <c r="A66" s="424"/>
      <c r="B66" s="425"/>
      <c r="C66" s="427"/>
      <c r="D66" s="399"/>
      <c r="E66" s="205" t="s">
        <v>167</v>
      </c>
      <c r="F66" s="209">
        <v>0</v>
      </c>
      <c r="G66" s="430"/>
    </row>
    <row r="67" spans="1:7" ht="21" customHeight="1" x14ac:dyDescent="0.3">
      <c r="A67" s="424"/>
      <c r="B67" s="425"/>
      <c r="C67" s="427"/>
      <c r="D67" s="401"/>
      <c r="E67" s="206" t="s">
        <v>168</v>
      </c>
      <c r="F67" s="206">
        <v>0</v>
      </c>
      <c r="G67" s="430"/>
    </row>
    <row r="68" spans="1:7" ht="25.5" customHeight="1" x14ac:dyDescent="0.3">
      <c r="A68" s="424" t="s">
        <v>154</v>
      </c>
      <c r="B68" s="425" t="s">
        <v>263</v>
      </c>
      <c r="C68" s="426" t="s">
        <v>627</v>
      </c>
      <c r="D68" s="398" t="s">
        <v>55</v>
      </c>
      <c r="E68" s="204" t="s">
        <v>8</v>
      </c>
      <c r="F68" s="204">
        <f>SUM(F69:F73)</f>
        <v>0</v>
      </c>
      <c r="G68" s="429" t="s">
        <v>148</v>
      </c>
    </row>
    <row r="69" spans="1:7" x14ac:dyDescent="0.3">
      <c r="A69" s="424"/>
      <c r="B69" s="425"/>
      <c r="C69" s="427"/>
      <c r="D69" s="399"/>
      <c r="E69" s="205" t="s">
        <v>164</v>
      </c>
      <c r="F69" s="205">
        <v>0</v>
      </c>
      <c r="G69" s="430"/>
    </row>
    <row r="70" spans="1:7" x14ac:dyDescent="0.3">
      <c r="A70" s="424"/>
      <c r="B70" s="425"/>
      <c r="C70" s="427"/>
      <c r="D70" s="399"/>
      <c r="E70" s="205" t="s">
        <v>165</v>
      </c>
      <c r="F70" s="205">
        <v>0</v>
      </c>
      <c r="G70" s="430"/>
    </row>
    <row r="71" spans="1:7" x14ac:dyDescent="0.3">
      <c r="A71" s="424"/>
      <c r="B71" s="425"/>
      <c r="C71" s="427"/>
      <c r="D71" s="399"/>
      <c r="E71" s="205" t="s">
        <v>166</v>
      </c>
      <c r="F71" s="205">
        <v>0</v>
      </c>
      <c r="G71" s="430"/>
    </row>
    <row r="72" spans="1:7" ht="15" customHeight="1" x14ac:dyDescent="0.3">
      <c r="A72" s="424"/>
      <c r="B72" s="425"/>
      <c r="C72" s="427"/>
      <c r="D72" s="399"/>
      <c r="E72" s="205" t="s">
        <v>167</v>
      </c>
      <c r="F72" s="205">
        <v>0</v>
      </c>
      <c r="G72" s="430"/>
    </row>
    <row r="73" spans="1:7" x14ac:dyDescent="0.3">
      <c r="A73" s="424"/>
      <c r="B73" s="425"/>
      <c r="C73" s="427"/>
      <c r="D73" s="401"/>
      <c r="E73" s="206" t="s">
        <v>168</v>
      </c>
      <c r="F73" s="205">
        <v>0</v>
      </c>
      <c r="G73" s="430"/>
    </row>
    <row r="74" spans="1:7" ht="25.5" customHeight="1" x14ac:dyDescent="0.3">
      <c r="A74" s="424"/>
      <c r="B74" s="425"/>
      <c r="C74" s="427"/>
      <c r="D74" s="398" t="s">
        <v>149</v>
      </c>
      <c r="E74" s="204" t="s">
        <v>8</v>
      </c>
      <c r="F74" s="204">
        <f>SUM(F75:F79)</f>
        <v>0</v>
      </c>
      <c r="G74" s="430"/>
    </row>
    <row r="75" spans="1:7" x14ac:dyDescent="0.3">
      <c r="A75" s="424"/>
      <c r="B75" s="425"/>
      <c r="C75" s="427"/>
      <c r="D75" s="399"/>
      <c r="E75" s="205" t="s">
        <v>164</v>
      </c>
      <c r="F75" s="205">
        <v>0</v>
      </c>
      <c r="G75" s="430"/>
    </row>
    <row r="76" spans="1:7" x14ac:dyDescent="0.3">
      <c r="A76" s="424"/>
      <c r="B76" s="425"/>
      <c r="C76" s="427"/>
      <c r="D76" s="399"/>
      <c r="E76" s="205" t="s">
        <v>165</v>
      </c>
      <c r="F76" s="205">
        <v>0</v>
      </c>
      <c r="G76" s="430"/>
    </row>
    <row r="77" spans="1:7" x14ac:dyDescent="0.3">
      <c r="A77" s="424"/>
      <c r="B77" s="425"/>
      <c r="C77" s="427"/>
      <c r="D77" s="399"/>
      <c r="E77" s="205" t="s">
        <v>166</v>
      </c>
      <c r="F77" s="205">
        <v>0</v>
      </c>
      <c r="G77" s="430"/>
    </row>
    <row r="78" spans="1:7" ht="15" customHeight="1" x14ac:dyDescent="0.3">
      <c r="A78" s="424"/>
      <c r="B78" s="425"/>
      <c r="C78" s="427"/>
      <c r="D78" s="399"/>
      <c r="E78" s="205" t="s">
        <v>167</v>
      </c>
      <c r="F78" s="209">
        <v>0</v>
      </c>
      <c r="G78" s="430"/>
    </row>
    <row r="79" spans="1:7" x14ac:dyDescent="0.3">
      <c r="A79" s="424"/>
      <c r="B79" s="425"/>
      <c r="C79" s="427"/>
      <c r="D79" s="401"/>
      <c r="E79" s="206" t="s">
        <v>168</v>
      </c>
      <c r="F79" s="206">
        <v>0</v>
      </c>
      <c r="G79" s="430"/>
    </row>
    <row r="80" spans="1:7" ht="25.5" customHeight="1" x14ac:dyDescent="0.3">
      <c r="A80" s="424"/>
      <c r="B80" s="425"/>
      <c r="C80" s="427"/>
      <c r="D80" s="398" t="s">
        <v>12</v>
      </c>
      <c r="E80" s="204" t="s">
        <v>8</v>
      </c>
      <c r="F80" s="204">
        <f>SUM(F81:F85)</f>
        <v>0</v>
      </c>
      <c r="G80" s="430"/>
    </row>
    <row r="81" spans="1:7" x14ac:dyDescent="0.3">
      <c r="A81" s="424"/>
      <c r="B81" s="425"/>
      <c r="C81" s="427"/>
      <c r="D81" s="399"/>
      <c r="E81" s="205" t="s">
        <v>164</v>
      </c>
      <c r="F81" s="205">
        <v>0</v>
      </c>
      <c r="G81" s="430"/>
    </row>
    <row r="82" spans="1:7" x14ac:dyDescent="0.3">
      <c r="A82" s="424"/>
      <c r="B82" s="425"/>
      <c r="C82" s="427"/>
      <c r="D82" s="399"/>
      <c r="E82" s="205" t="s">
        <v>165</v>
      </c>
      <c r="F82" s="205">
        <v>0</v>
      </c>
      <c r="G82" s="430"/>
    </row>
    <row r="83" spans="1:7" x14ac:dyDescent="0.3">
      <c r="A83" s="424"/>
      <c r="B83" s="425"/>
      <c r="C83" s="427"/>
      <c r="D83" s="399"/>
      <c r="E83" s="205" t="s">
        <v>166</v>
      </c>
      <c r="F83" s="205">
        <v>0</v>
      </c>
      <c r="G83" s="430"/>
    </row>
    <row r="84" spans="1:7" ht="15" customHeight="1" x14ac:dyDescent="0.3">
      <c r="A84" s="424"/>
      <c r="B84" s="425"/>
      <c r="C84" s="427"/>
      <c r="D84" s="399"/>
      <c r="E84" s="205" t="s">
        <v>167</v>
      </c>
      <c r="F84" s="209">
        <v>0</v>
      </c>
      <c r="G84" s="430"/>
    </row>
    <row r="85" spans="1:7" ht="21" customHeight="1" x14ac:dyDescent="0.3">
      <c r="A85" s="424"/>
      <c r="B85" s="425"/>
      <c r="C85" s="427"/>
      <c r="D85" s="401"/>
      <c r="E85" s="206" t="s">
        <v>168</v>
      </c>
      <c r="F85" s="206">
        <v>0</v>
      </c>
      <c r="G85" s="430"/>
    </row>
    <row r="86" spans="1:7" ht="25.5" customHeight="1" x14ac:dyDescent="0.3">
      <c r="A86" s="424"/>
      <c r="B86" s="425"/>
      <c r="C86" s="427"/>
      <c r="D86" s="398" t="s">
        <v>96</v>
      </c>
      <c r="E86" s="204" t="s">
        <v>8</v>
      </c>
      <c r="F86" s="204">
        <v>0</v>
      </c>
      <c r="G86" s="430"/>
    </row>
    <row r="87" spans="1:7" x14ac:dyDescent="0.3">
      <c r="A87" s="424"/>
      <c r="B87" s="425"/>
      <c r="C87" s="427"/>
      <c r="D87" s="399"/>
      <c r="E87" s="205" t="s">
        <v>164</v>
      </c>
      <c r="F87" s="205">
        <v>0</v>
      </c>
      <c r="G87" s="430"/>
    </row>
    <row r="88" spans="1:7" x14ac:dyDescent="0.3">
      <c r="A88" s="424"/>
      <c r="B88" s="425"/>
      <c r="C88" s="427"/>
      <c r="D88" s="399"/>
      <c r="E88" s="205" t="s">
        <v>165</v>
      </c>
      <c r="F88" s="205">
        <v>0</v>
      </c>
      <c r="G88" s="430"/>
    </row>
    <row r="89" spans="1:7" x14ac:dyDescent="0.3">
      <c r="A89" s="424"/>
      <c r="B89" s="425"/>
      <c r="C89" s="427"/>
      <c r="D89" s="399"/>
      <c r="E89" s="205" t="s">
        <v>166</v>
      </c>
      <c r="F89" s="205">
        <v>0</v>
      </c>
      <c r="G89" s="430"/>
    </row>
    <row r="90" spans="1:7" ht="15" customHeight="1" x14ac:dyDescent="0.3">
      <c r="A90" s="424"/>
      <c r="B90" s="425"/>
      <c r="C90" s="427"/>
      <c r="D90" s="399"/>
      <c r="E90" s="205" t="s">
        <v>167</v>
      </c>
      <c r="F90" s="205">
        <v>0</v>
      </c>
      <c r="G90" s="430"/>
    </row>
    <row r="91" spans="1:7" ht="21" customHeight="1" x14ac:dyDescent="0.3">
      <c r="A91" s="424"/>
      <c r="B91" s="425"/>
      <c r="C91" s="427"/>
      <c r="D91" s="401"/>
      <c r="E91" s="206" t="s">
        <v>168</v>
      </c>
      <c r="F91" s="205">
        <v>0</v>
      </c>
      <c r="G91" s="430"/>
    </row>
    <row r="92" spans="1:7" ht="25.5" customHeight="1" x14ac:dyDescent="0.3">
      <c r="A92" s="424"/>
      <c r="B92" s="425"/>
      <c r="C92" s="427"/>
      <c r="D92" s="398" t="s">
        <v>150</v>
      </c>
      <c r="E92" s="204" t="s">
        <v>8</v>
      </c>
      <c r="F92" s="204">
        <f>SUM(F93:F97)</f>
        <v>0</v>
      </c>
      <c r="G92" s="430"/>
    </row>
    <row r="93" spans="1:7" x14ac:dyDescent="0.3">
      <c r="A93" s="424"/>
      <c r="B93" s="425"/>
      <c r="C93" s="427"/>
      <c r="D93" s="399"/>
      <c r="E93" s="205" t="s">
        <v>164</v>
      </c>
      <c r="F93" s="205">
        <v>0</v>
      </c>
      <c r="G93" s="430"/>
    </row>
    <row r="94" spans="1:7" x14ac:dyDescent="0.3">
      <c r="A94" s="424"/>
      <c r="B94" s="425"/>
      <c r="C94" s="427"/>
      <c r="D94" s="399"/>
      <c r="E94" s="205" t="s">
        <v>165</v>
      </c>
      <c r="F94" s="205">
        <v>0</v>
      </c>
      <c r="G94" s="430"/>
    </row>
    <row r="95" spans="1:7" x14ac:dyDescent="0.3">
      <c r="A95" s="424"/>
      <c r="B95" s="425"/>
      <c r="C95" s="427"/>
      <c r="D95" s="399"/>
      <c r="E95" s="205" t="s">
        <v>166</v>
      </c>
      <c r="F95" s="205">
        <v>0</v>
      </c>
      <c r="G95" s="430"/>
    </row>
    <row r="96" spans="1:7" ht="15" customHeight="1" x14ac:dyDescent="0.3">
      <c r="A96" s="424"/>
      <c r="B96" s="425"/>
      <c r="C96" s="427"/>
      <c r="D96" s="399"/>
      <c r="E96" s="205" t="s">
        <v>167</v>
      </c>
      <c r="F96" s="209">
        <v>0</v>
      </c>
      <c r="G96" s="430"/>
    </row>
    <row r="97" spans="1:7" ht="21" customHeight="1" x14ac:dyDescent="0.3">
      <c r="A97" s="424"/>
      <c r="B97" s="425"/>
      <c r="C97" s="427"/>
      <c r="D97" s="401"/>
      <c r="E97" s="206" t="s">
        <v>168</v>
      </c>
      <c r="F97" s="206">
        <v>0</v>
      </c>
      <c r="G97" s="430"/>
    </row>
    <row r="98" spans="1:7" ht="25.5" customHeight="1" x14ac:dyDescent="0.3">
      <c r="A98" s="424" t="s">
        <v>155</v>
      </c>
      <c r="B98" s="425" t="s">
        <v>264</v>
      </c>
      <c r="C98" s="426" t="s">
        <v>628</v>
      </c>
      <c r="D98" s="398" t="s">
        <v>55</v>
      </c>
      <c r="E98" s="204" t="s">
        <v>8</v>
      </c>
      <c r="F98" s="204">
        <f>SUM(F99:F103)</f>
        <v>500</v>
      </c>
      <c r="G98" s="429" t="s">
        <v>148</v>
      </c>
    </row>
    <row r="99" spans="1:7" x14ac:dyDescent="0.3">
      <c r="A99" s="424"/>
      <c r="B99" s="425"/>
      <c r="C99" s="427"/>
      <c r="D99" s="399"/>
      <c r="E99" s="205" t="s">
        <v>164</v>
      </c>
      <c r="F99" s="205">
        <f>F105+F111+F117+F123</f>
        <v>100</v>
      </c>
      <c r="G99" s="430"/>
    </row>
    <row r="100" spans="1:7" x14ac:dyDescent="0.3">
      <c r="A100" s="424"/>
      <c r="B100" s="425"/>
      <c r="C100" s="427"/>
      <c r="D100" s="399"/>
      <c r="E100" s="205" t="s">
        <v>165</v>
      </c>
      <c r="F100" s="205">
        <f>F106+F112+F118+F124</f>
        <v>100</v>
      </c>
      <c r="G100" s="430"/>
    </row>
    <row r="101" spans="1:7" x14ac:dyDescent="0.3">
      <c r="A101" s="424"/>
      <c r="B101" s="425"/>
      <c r="C101" s="427"/>
      <c r="D101" s="399"/>
      <c r="E101" s="205" t="s">
        <v>166</v>
      </c>
      <c r="F101" s="205">
        <f>F107+F113+F119+F125</f>
        <v>100</v>
      </c>
      <c r="G101" s="430"/>
    </row>
    <row r="102" spans="1:7" ht="15" customHeight="1" x14ac:dyDescent="0.3">
      <c r="A102" s="424"/>
      <c r="B102" s="425"/>
      <c r="C102" s="427"/>
      <c r="D102" s="399"/>
      <c r="E102" s="205" t="s">
        <v>167</v>
      </c>
      <c r="F102" s="209">
        <f>F108+F114+F120+F126</f>
        <v>100</v>
      </c>
      <c r="G102" s="430"/>
    </row>
    <row r="103" spans="1:7" x14ac:dyDescent="0.3">
      <c r="A103" s="424"/>
      <c r="B103" s="425"/>
      <c r="C103" s="427"/>
      <c r="D103" s="401"/>
      <c r="E103" s="206" t="s">
        <v>168</v>
      </c>
      <c r="F103" s="206">
        <f>F109+F115+F121+F127</f>
        <v>100</v>
      </c>
      <c r="G103" s="430"/>
    </row>
    <row r="104" spans="1:7" ht="25.5" customHeight="1" x14ac:dyDescent="0.3">
      <c r="A104" s="424"/>
      <c r="B104" s="425"/>
      <c r="C104" s="427"/>
      <c r="D104" s="398" t="s">
        <v>149</v>
      </c>
      <c r="E104" s="204" t="s">
        <v>8</v>
      </c>
      <c r="F104" s="204">
        <f>SUM(F105:F109)</f>
        <v>0</v>
      </c>
      <c r="G104" s="430"/>
    </row>
    <row r="105" spans="1:7" x14ac:dyDescent="0.3">
      <c r="A105" s="424"/>
      <c r="B105" s="425"/>
      <c r="C105" s="427"/>
      <c r="D105" s="399"/>
      <c r="E105" s="205" t="s">
        <v>164</v>
      </c>
      <c r="F105" s="205">
        <v>0</v>
      </c>
      <c r="G105" s="430"/>
    </row>
    <row r="106" spans="1:7" x14ac:dyDescent="0.3">
      <c r="A106" s="424"/>
      <c r="B106" s="425"/>
      <c r="C106" s="427"/>
      <c r="D106" s="399"/>
      <c r="E106" s="205" t="s">
        <v>165</v>
      </c>
      <c r="F106" s="205">
        <v>0</v>
      </c>
      <c r="G106" s="430"/>
    </row>
    <row r="107" spans="1:7" x14ac:dyDescent="0.3">
      <c r="A107" s="424"/>
      <c r="B107" s="425"/>
      <c r="C107" s="427"/>
      <c r="D107" s="399"/>
      <c r="E107" s="205" t="s">
        <v>166</v>
      </c>
      <c r="F107" s="205">
        <v>0</v>
      </c>
      <c r="G107" s="430"/>
    </row>
    <row r="108" spans="1:7" ht="15" customHeight="1" x14ac:dyDescent="0.3">
      <c r="A108" s="424"/>
      <c r="B108" s="425"/>
      <c r="C108" s="427"/>
      <c r="D108" s="399"/>
      <c r="E108" s="205" t="s">
        <v>167</v>
      </c>
      <c r="F108" s="209">
        <v>0</v>
      </c>
      <c r="G108" s="430"/>
    </row>
    <row r="109" spans="1:7" x14ac:dyDescent="0.3">
      <c r="A109" s="424"/>
      <c r="B109" s="425"/>
      <c r="C109" s="427"/>
      <c r="D109" s="401"/>
      <c r="E109" s="206" t="s">
        <v>168</v>
      </c>
      <c r="F109" s="206">
        <v>0</v>
      </c>
      <c r="G109" s="430"/>
    </row>
    <row r="110" spans="1:7" ht="25.5" customHeight="1" x14ac:dyDescent="0.3">
      <c r="A110" s="424"/>
      <c r="B110" s="425"/>
      <c r="C110" s="427"/>
      <c r="D110" s="398" t="s">
        <v>12</v>
      </c>
      <c r="E110" s="204" t="s">
        <v>8</v>
      </c>
      <c r="F110" s="204">
        <f>SUM(F111:F115)</f>
        <v>0</v>
      </c>
      <c r="G110" s="430"/>
    </row>
    <row r="111" spans="1:7" x14ac:dyDescent="0.3">
      <c r="A111" s="424"/>
      <c r="B111" s="425"/>
      <c r="C111" s="427"/>
      <c r="D111" s="399"/>
      <c r="E111" s="205" t="s">
        <v>164</v>
      </c>
      <c r="F111" s="205">
        <v>0</v>
      </c>
      <c r="G111" s="430"/>
    </row>
    <row r="112" spans="1:7" x14ac:dyDescent="0.3">
      <c r="A112" s="424"/>
      <c r="B112" s="425"/>
      <c r="C112" s="427"/>
      <c r="D112" s="399"/>
      <c r="E112" s="205" t="s">
        <v>165</v>
      </c>
      <c r="F112" s="205">
        <v>0</v>
      </c>
      <c r="G112" s="430"/>
    </row>
    <row r="113" spans="1:7" x14ac:dyDescent="0.3">
      <c r="A113" s="424"/>
      <c r="B113" s="425"/>
      <c r="C113" s="427"/>
      <c r="D113" s="399"/>
      <c r="E113" s="205" t="s">
        <v>166</v>
      </c>
      <c r="F113" s="205">
        <v>0</v>
      </c>
      <c r="G113" s="430"/>
    </row>
    <row r="114" spans="1:7" ht="15" customHeight="1" x14ac:dyDescent="0.3">
      <c r="A114" s="424"/>
      <c r="B114" s="425"/>
      <c r="C114" s="427"/>
      <c r="D114" s="399"/>
      <c r="E114" s="205" t="s">
        <v>167</v>
      </c>
      <c r="F114" s="209">
        <v>0</v>
      </c>
      <c r="G114" s="430"/>
    </row>
    <row r="115" spans="1:7" ht="21" customHeight="1" x14ac:dyDescent="0.3">
      <c r="A115" s="424"/>
      <c r="B115" s="425"/>
      <c r="C115" s="427"/>
      <c r="D115" s="401"/>
      <c r="E115" s="206" t="s">
        <v>168</v>
      </c>
      <c r="F115" s="206">
        <v>0</v>
      </c>
      <c r="G115" s="430"/>
    </row>
    <row r="116" spans="1:7" ht="25.5" customHeight="1" x14ac:dyDescent="0.3">
      <c r="A116" s="424"/>
      <c r="B116" s="425"/>
      <c r="C116" s="427"/>
      <c r="D116" s="398" t="s">
        <v>96</v>
      </c>
      <c r="E116" s="204" t="s">
        <v>8</v>
      </c>
      <c r="F116" s="204">
        <f>SUM(F117:F121)</f>
        <v>500</v>
      </c>
      <c r="G116" s="430"/>
    </row>
    <row r="117" spans="1:7" x14ac:dyDescent="0.3">
      <c r="A117" s="424"/>
      <c r="B117" s="425"/>
      <c r="C117" s="427"/>
      <c r="D117" s="399"/>
      <c r="E117" s="205" t="s">
        <v>164</v>
      </c>
      <c r="F117" s="205">
        <v>100</v>
      </c>
      <c r="G117" s="430"/>
    </row>
    <row r="118" spans="1:7" x14ac:dyDescent="0.3">
      <c r="A118" s="424"/>
      <c r="B118" s="425"/>
      <c r="C118" s="427"/>
      <c r="D118" s="399"/>
      <c r="E118" s="205" t="s">
        <v>165</v>
      </c>
      <c r="F118" s="205">
        <v>100</v>
      </c>
      <c r="G118" s="430"/>
    </row>
    <row r="119" spans="1:7" x14ac:dyDescent="0.3">
      <c r="A119" s="424"/>
      <c r="B119" s="425"/>
      <c r="C119" s="427"/>
      <c r="D119" s="399"/>
      <c r="E119" s="205" t="s">
        <v>166</v>
      </c>
      <c r="F119" s="205">
        <v>100</v>
      </c>
      <c r="G119" s="430"/>
    </row>
    <row r="120" spans="1:7" ht="15" customHeight="1" x14ac:dyDescent="0.3">
      <c r="A120" s="424"/>
      <c r="B120" s="425"/>
      <c r="C120" s="427"/>
      <c r="D120" s="399"/>
      <c r="E120" s="205" t="s">
        <v>167</v>
      </c>
      <c r="F120" s="209">
        <v>100</v>
      </c>
      <c r="G120" s="430"/>
    </row>
    <row r="121" spans="1:7" ht="21" customHeight="1" x14ac:dyDescent="0.3">
      <c r="A121" s="424"/>
      <c r="B121" s="425"/>
      <c r="C121" s="427"/>
      <c r="D121" s="401"/>
      <c r="E121" s="206" t="s">
        <v>168</v>
      </c>
      <c r="F121" s="206">
        <v>100</v>
      </c>
      <c r="G121" s="430"/>
    </row>
    <row r="122" spans="1:7" ht="25.5" customHeight="1" x14ac:dyDescent="0.3">
      <c r="A122" s="424"/>
      <c r="B122" s="425"/>
      <c r="C122" s="427"/>
      <c r="D122" s="398" t="s">
        <v>150</v>
      </c>
      <c r="E122" s="204" t="s">
        <v>8</v>
      </c>
      <c r="F122" s="204">
        <f>SUM(F123:F127)</f>
        <v>0</v>
      </c>
      <c r="G122" s="430"/>
    </row>
    <row r="123" spans="1:7" x14ac:dyDescent="0.3">
      <c r="A123" s="424"/>
      <c r="B123" s="425"/>
      <c r="C123" s="427"/>
      <c r="D123" s="399"/>
      <c r="E123" s="205" t="s">
        <v>164</v>
      </c>
      <c r="F123" s="205">
        <v>0</v>
      </c>
      <c r="G123" s="430"/>
    </row>
    <row r="124" spans="1:7" x14ac:dyDescent="0.3">
      <c r="A124" s="424"/>
      <c r="B124" s="425"/>
      <c r="C124" s="427"/>
      <c r="D124" s="399"/>
      <c r="E124" s="205" t="s">
        <v>165</v>
      </c>
      <c r="F124" s="205">
        <v>0</v>
      </c>
      <c r="G124" s="430"/>
    </row>
    <row r="125" spans="1:7" x14ac:dyDescent="0.3">
      <c r="A125" s="424"/>
      <c r="B125" s="425"/>
      <c r="C125" s="427"/>
      <c r="D125" s="399"/>
      <c r="E125" s="205" t="s">
        <v>166</v>
      </c>
      <c r="F125" s="205">
        <v>0</v>
      </c>
      <c r="G125" s="430"/>
    </row>
    <row r="126" spans="1:7" ht="15" customHeight="1" x14ac:dyDescent="0.3">
      <c r="A126" s="424"/>
      <c r="B126" s="425"/>
      <c r="C126" s="427"/>
      <c r="D126" s="399"/>
      <c r="E126" s="205" t="s">
        <v>167</v>
      </c>
      <c r="F126" s="209">
        <v>0</v>
      </c>
      <c r="G126" s="430"/>
    </row>
    <row r="127" spans="1:7" ht="21" customHeight="1" x14ac:dyDescent="0.3">
      <c r="A127" s="424"/>
      <c r="B127" s="425"/>
      <c r="C127" s="427"/>
      <c r="D127" s="401"/>
      <c r="E127" s="206" t="s">
        <v>168</v>
      </c>
      <c r="F127" s="206">
        <v>0</v>
      </c>
      <c r="G127" s="430"/>
    </row>
    <row r="128" spans="1:7" ht="25.5" customHeight="1" x14ac:dyDescent="0.3">
      <c r="A128" s="424" t="s">
        <v>156</v>
      </c>
      <c r="B128" s="425" t="s">
        <v>265</v>
      </c>
      <c r="C128" s="426" t="s">
        <v>627</v>
      </c>
      <c r="D128" s="398" t="s">
        <v>55</v>
      </c>
      <c r="E128" s="204" t="s">
        <v>8</v>
      </c>
      <c r="F128" s="204">
        <f>SUM(F129:F133)</f>
        <v>0</v>
      </c>
      <c r="G128" s="429" t="s">
        <v>148</v>
      </c>
    </row>
    <row r="129" spans="1:7" x14ac:dyDescent="0.3">
      <c r="A129" s="424"/>
      <c r="B129" s="425"/>
      <c r="C129" s="427"/>
      <c r="D129" s="399"/>
      <c r="E129" s="205" t="s">
        <v>164</v>
      </c>
      <c r="F129" s="205">
        <f>F135+F141+F147+F153</f>
        <v>0</v>
      </c>
      <c r="G129" s="430"/>
    </row>
    <row r="130" spans="1:7" x14ac:dyDescent="0.3">
      <c r="A130" s="424"/>
      <c r="B130" s="425"/>
      <c r="C130" s="427"/>
      <c r="D130" s="399"/>
      <c r="E130" s="205" t="s">
        <v>165</v>
      </c>
      <c r="F130" s="205">
        <f>F136+F142+F148+F154</f>
        <v>0</v>
      </c>
      <c r="G130" s="430"/>
    </row>
    <row r="131" spans="1:7" x14ac:dyDescent="0.3">
      <c r="A131" s="424"/>
      <c r="B131" s="425"/>
      <c r="C131" s="427"/>
      <c r="D131" s="399"/>
      <c r="E131" s="205" t="s">
        <v>166</v>
      </c>
      <c r="F131" s="205">
        <f>F137+F143+F149+F155</f>
        <v>0</v>
      </c>
      <c r="G131" s="430"/>
    </row>
    <row r="132" spans="1:7" ht="15" customHeight="1" x14ac:dyDescent="0.3">
      <c r="A132" s="424"/>
      <c r="B132" s="425"/>
      <c r="C132" s="427"/>
      <c r="D132" s="399"/>
      <c r="E132" s="205" t="s">
        <v>167</v>
      </c>
      <c r="F132" s="209">
        <f>F138+F144+F150+F156</f>
        <v>0</v>
      </c>
      <c r="G132" s="430"/>
    </row>
    <row r="133" spans="1:7" x14ac:dyDescent="0.3">
      <c r="A133" s="424"/>
      <c r="B133" s="425"/>
      <c r="C133" s="427"/>
      <c r="D133" s="401"/>
      <c r="E133" s="206" t="s">
        <v>168</v>
      </c>
      <c r="F133" s="206">
        <f>F139+F145+F151+F157</f>
        <v>0</v>
      </c>
      <c r="G133" s="430"/>
    </row>
    <row r="134" spans="1:7" ht="25.5" customHeight="1" x14ac:dyDescent="0.3">
      <c r="A134" s="424"/>
      <c r="B134" s="425"/>
      <c r="C134" s="427"/>
      <c r="D134" s="398" t="s">
        <v>149</v>
      </c>
      <c r="E134" s="204" t="s">
        <v>8</v>
      </c>
      <c r="F134" s="204">
        <f>SUM(F135:F139)</f>
        <v>0</v>
      </c>
      <c r="G134" s="430"/>
    </row>
    <row r="135" spans="1:7" x14ac:dyDescent="0.3">
      <c r="A135" s="424"/>
      <c r="B135" s="425"/>
      <c r="C135" s="427"/>
      <c r="D135" s="399"/>
      <c r="E135" s="205" t="s">
        <v>164</v>
      </c>
      <c r="F135" s="205">
        <v>0</v>
      </c>
      <c r="G135" s="430"/>
    </row>
    <row r="136" spans="1:7" x14ac:dyDescent="0.3">
      <c r="A136" s="424"/>
      <c r="B136" s="425"/>
      <c r="C136" s="427"/>
      <c r="D136" s="399"/>
      <c r="E136" s="205" t="s">
        <v>165</v>
      </c>
      <c r="F136" s="205">
        <v>0</v>
      </c>
      <c r="G136" s="430"/>
    </row>
    <row r="137" spans="1:7" x14ac:dyDescent="0.3">
      <c r="A137" s="424"/>
      <c r="B137" s="425"/>
      <c r="C137" s="427"/>
      <c r="D137" s="399"/>
      <c r="E137" s="205" t="s">
        <v>166</v>
      </c>
      <c r="F137" s="205">
        <v>0</v>
      </c>
      <c r="G137" s="430"/>
    </row>
    <row r="138" spans="1:7" ht="15" customHeight="1" x14ac:dyDescent="0.3">
      <c r="A138" s="424"/>
      <c r="B138" s="425"/>
      <c r="C138" s="427"/>
      <c r="D138" s="399"/>
      <c r="E138" s="205" t="s">
        <v>167</v>
      </c>
      <c r="F138" s="209">
        <v>0</v>
      </c>
      <c r="G138" s="430"/>
    </row>
    <row r="139" spans="1:7" x14ac:dyDescent="0.3">
      <c r="A139" s="424"/>
      <c r="B139" s="425"/>
      <c r="C139" s="427"/>
      <c r="D139" s="401"/>
      <c r="E139" s="206" t="s">
        <v>168</v>
      </c>
      <c r="F139" s="206">
        <v>0</v>
      </c>
      <c r="G139" s="430"/>
    </row>
    <row r="140" spans="1:7" ht="25.5" customHeight="1" x14ac:dyDescent="0.3">
      <c r="A140" s="424"/>
      <c r="B140" s="425"/>
      <c r="C140" s="427"/>
      <c r="D140" s="398" t="s">
        <v>12</v>
      </c>
      <c r="E140" s="204" t="s">
        <v>8</v>
      </c>
      <c r="F140" s="204">
        <f>SUM(F141:F145)</f>
        <v>0</v>
      </c>
      <c r="G140" s="430"/>
    </row>
    <row r="141" spans="1:7" x14ac:dyDescent="0.3">
      <c r="A141" s="424"/>
      <c r="B141" s="425"/>
      <c r="C141" s="427"/>
      <c r="D141" s="399"/>
      <c r="E141" s="205" t="s">
        <v>164</v>
      </c>
      <c r="F141" s="205">
        <v>0</v>
      </c>
      <c r="G141" s="430"/>
    </row>
    <row r="142" spans="1:7" x14ac:dyDescent="0.3">
      <c r="A142" s="424"/>
      <c r="B142" s="425"/>
      <c r="C142" s="427"/>
      <c r="D142" s="399"/>
      <c r="E142" s="205" t="s">
        <v>165</v>
      </c>
      <c r="F142" s="205">
        <v>0</v>
      </c>
      <c r="G142" s="430"/>
    </row>
    <row r="143" spans="1:7" x14ac:dyDescent="0.3">
      <c r="A143" s="424"/>
      <c r="B143" s="425"/>
      <c r="C143" s="427"/>
      <c r="D143" s="399"/>
      <c r="E143" s="205" t="s">
        <v>166</v>
      </c>
      <c r="F143" s="205">
        <v>0</v>
      </c>
      <c r="G143" s="430"/>
    </row>
    <row r="144" spans="1:7" ht="15" customHeight="1" x14ac:dyDescent="0.3">
      <c r="A144" s="424"/>
      <c r="B144" s="425"/>
      <c r="C144" s="427"/>
      <c r="D144" s="399"/>
      <c r="E144" s="205" t="s">
        <v>167</v>
      </c>
      <c r="F144" s="209">
        <v>0</v>
      </c>
      <c r="G144" s="430"/>
    </row>
    <row r="145" spans="1:7" ht="21" customHeight="1" x14ac:dyDescent="0.3">
      <c r="A145" s="424"/>
      <c r="B145" s="425"/>
      <c r="C145" s="427"/>
      <c r="D145" s="401"/>
      <c r="E145" s="206" t="s">
        <v>168</v>
      </c>
      <c r="F145" s="206">
        <v>0</v>
      </c>
      <c r="G145" s="430"/>
    </row>
    <row r="146" spans="1:7" ht="25.5" customHeight="1" x14ac:dyDescent="0.3">
      <c r="A146" s="424"/>
      <c r="B146" s="425"/>
      <c r="C146" s="427"/>
      <c r="D146" s="398" t="s">
        <v>96</v>
      </c>
      <c r="E146" s="204" t="s">
        <v>8</v>
      </c>
      <c r="F146" s="204">
        <f>SUM(F147:F151)</f>
        <v>0</v>
      </c>
      <c r="G146" s="430"/>
    </row>
    <row r="147" spans="1:7" x14ac:dyDescent="0.3">
      <c r="A147" s="424"/>
      <c r="B147" s="425"/>
      <c r="C147" s="427"/>
      <c r="D147" s="399"/>
      <c r="E147" s="205" t="s">
        <v>164</v>
      </c>
      <c r="F147" s="205">
        <v>0</v>
      </c>
      <c r="G147" s="430"/>
    </row>
    <row r="148" spans="1:7" x14ac:dyDescent="0.3">
      <c r="A148" s="424"/>
      <c r="B148" s="425"/>
      <c r="C148" s="427"/>
      <c r="D148" s="399"/>
      <c r="E148" s="205" t="s">
        <v>165</v>
      </c>
      <c r="F148" s="205">
        <v>0</v>
      </c>
      <c r="G148" s="430"/>
    </row>
    <row r="149" spans="1:7" x14ac:dyDescent="0.3">
      <c r="A149" s="424"/>
      <c r="B149" s="425"/>
      <c r="C149" s="427"/>
      <c r="D149" s="399"/>
      <c r="E149" s="205" t="s">
        <v>166</v>
      </c>
      <c r="F149" s="205">
        <v>0</v>
      </c>
      <c r="G149" s="430"/>
    </row>
    <row r="150" spans="1:7" ht="15" customHeight="1" x14ac:dyDescent="0.3">
      <c r="A150" s="424"/>
      <c r="B150" s="425"/>
      <c r="C150" s="427"/>
      <c r="D150" s="399"/>
      <c r="E150" s="205" t="s">
        <v>167</v>
      </c>
      <c r="F150" s="209">
        <v>0</v>
      </c>
      <c r="G150" s="430"/>
    </row>
    <row r="151" spans="1:7" ht="21" customHeight="1" x14ac:dyDescent="0.3">
      <c r="A151" s="424"/>
      <c r="B151" s="425"/>
      <c r="C151" s="427"/>
      <c r="D151" s="401"/>
      <c r="E151" s="206" t="s">
        <v>168</v>
      </c>
      <c r="F151" s="206">
        <v>0</v>
      </c>
      <c r="G151" s="430"/>
    </row>
    <row r="152" spans="1:7" ht="25.5" customHeight="1" x14ac:dyDescent="0.3">
      <c r="A152" s="424"/>
      <c r="B152" s="425"/>
      <c r="C152" s="427"/>
      <c r="D152" s="398" t="s">
        <v>150</v>
      </c>
      <c r="E152" s="204" t="s">
        <v>8</v>
      </c>
      <c r="F152" s="204">
        <f>SUM(F153:F157)</f>
        <v>0</v>
      </c>
      <c r="G152" s="430"/>
    </row>
    <row r="153" spans="1:7" x14ac:dyDescent="0.3">
      <c r="A153" s="424"/>
      <c r="B153" s="425"/>
      <c r="C153" s="427"/>
      <c r="D153" s="399"/>
      <c r="E153" s="205" t="s">
        <v>164</v>
      </c>
      <c r="F153" s="205">
        <v>0</v>
      </c>
      <c r="G153" s="430"/>
    </row>
    <row r="154" spans="1:7" x14ac:dyDescent="0.3">
      <c r="A154" s="424"/>
      <c r="B154" s="425"/>
      <c r="C154" s="427"/>
      <c r="D154" s="399"/>
      <c r="E154" s="205" t="s">
        <v>165</v>
      </c>
      <c r="F154" s="205">
        <v>0</v>
      </c>
      <c r="G154" s="430"/>
    </row>
    <row r="155" spans="1:7" x14ac:dyDescent="0.3">
      <c r="A155" s="424"/>
      <c r="B155" s="425"/>
      <c r="C155" s="427"/>
      <c r="D155" s="399"/>
      <c r="E155" s="205" t="s">
        <v>166</v>
      </c>
      <c r="F155" s="205">
        <v>0</v>
      </c>
      <c r="G155" s="430"/>
    </row>
    <row r="156" spans="1:7" ht="15" customHeight="1" x14ac:dyDescent="0.3">
      <c r="A156" s="424"/>
      <c r="B156" s="425"/>
      <c r="C156" s="427"/>
      <c r="D156" s="399"/>
      <c r="E156" s="205" t="s">
        <v>167</v>
      </c>
      <c r="F156" s="209">
        <v>0</v>
      </c>
      <c r="G156" s="430"/>
    </row>
    <row r="157" spans="1:7" ht="21" customHeight="1" x14ac:dyDescent="0.3">
      <c r="A157" s="424"/>
      <c r="B157" s="425"/>
      <c r="C157" s="427"/>
      <c r="D157" s="401"/>
      <c r="E157" s="206" t="s">
        <v>168</v>
      </c>
      <c r="F157" s="206">
        <v>0</v>
      </c>
      <c r="G157" s="430"/>
    </row>
    <row r="158" spans="1:7" ht="25.5" customHeight="1" x14ac:dyDescent="0.3">
      <c r="A158" s="424" t="s">
        <v>157</v>
      </c>
      <c r="B158" s="425" t="s">
        <v>266</v>
      </c>
      <c r="C158" s="426" t="s">
        <v>627</v>
      </c>
      <c r="D158" s="398" t="s">
        <v>55</v>
      </c>
      <c r="E158" s="204" t="s">
        <v>8</v>
      </c>
      <c r="F158" s="204">
        <f>SUM(F159:F163)</f>
        <v>6000</v>
      </c>
      <c r="G158" s="429" t="s">
        <v>148</v>
      </c>
    </row>
    <row r="159" spans="1:7" x14ac:dyDescent="0.3">
      <c r="A159" s="424"/>
      <c r="B159" s="425"/>
      <c r="C159" s="427"/>
      <c r="D159" s="399"/>
      <c r="E159" s="205" t="s">
        <v>164</v>
      </c>
      <c r="F159" s="205">
        <f>F165+F171+F177+F183</f>
        <v>6000</v>
      </c>
      <c r="G159" s="430"/>
    </row>
    <row r="160" spans="1:7" x14ac:dyDescent="0.3">
      <c r="A160" s="424"/>
      <c r="B160" s="425"/>
      <c r="C160" s="427"/>
      <c r="D160" s="399"/>
      <c r="E160" s="205" t="s">
        <v>165</v>
      </c>
      <c r="F160" s="205">
        <f>F166+F172+F178+F184</f>
        <v>0</v>
      </c>
      <c r="G160" s="430"/>
    </row>
    <row r="161" spans="1:7" x14ac:dyDescent="0.3">
      <c r="A161" s="424"/>
      <c r="B161" s="425"/>
      <c r="C161" s="427"/>
      <c r="D161" s="399"/>
      <c r="E161" s="205" t="s">
        <v>166</v>
      </c>
      <c r="F161" s="205">
        <f>F167+F173+F179+F185</f>
        <v>0</v>
      </c>
      <c r="G161" s="430"/>
    </row>
    <row r="162" spans="1:7" ht="15" customHeight="1" x14ac:dyDescent="0.3">
      <c r="A162" s="424"/>
      <c r="B162" s="425"/>
      <c r="C162" s="427"/>
      <c r="D162" s="399"/>
      <c r="E162" s="205" t="s">
        <v>167</v>
      </c>
      <c r="F162" s="209">
        <f>F168+F174+F180+F186</f>
        <v>0</v>
      </c>
      <c r="G162" s="430"/>
    </row>
    <row r="163" spans="1:7" x14ac:dyDescent="0.3">
      <c r="A163" s="424"/>
      <c r="B163" s="425"/>
      <c r="C163" s="427"/>
      <c r="D163" s="401"/>
      <c r="E163" s="206" t="s">
        <v>168</v>
      </c>
      <c r="F163" s="206">
        <f>F169+F175+F181+F187</f>
        <v>0</v>
      </c>
      <c r="G163" s="430"/>
    </row>
    <row r="164" spans="1:7" ht="25.5" customHeight="1" x14ac:dyDescent="0.3">
      <c r="A164" s="424"/>
      <c r="B164" s="425"/>
      <c r="C164" s="427"/>
      <c r="D164" s="398" t="s">
        <v>149</v>
      </c>
      <c r="E164" s="204" t="s">
        <v>8</v>
      </c>
      <c r="F164" s="204">
        <f>SUM(F165:F169)</f>
        <v>0</v>
      </c>
      <c r="G164" s="430"/>
    </row>
    <row r="165" spans="1:7" x14ac:dyDescent="0.3">
      <c r="A165" s="424"/>
      <c r="B165" s="425"/>
      <c r="C165" s="427"/>
      <c r="D165" s="399"/>
      <c r="E165" s="205" t="s">
        <v>164</v>
      </c>
      <c r="F165" s="205">
        <v>0</v>
      </c>
      <c r="G165" s="430"/>
    </row>
    <row r="166" spans="1:7" x14ac:dyDescent="0.3">
      <c r="A166" s="424"/>
      <c r="B166" s="425"/>
      <c r="C166" s="427"/>
      <c r="D166" s="399"/>
      <c r="E166" s="205" t="s">
        <v>165</v>
      </c>
      <c r="F166" s="205">
        <v>0</v>
      </c>
      <c r="G166" s="430"/>
    </row>
    <row r="167" spans="1:7" x14ac:dyDescent="0.3">
      <c r="A167" s="424"/>
      <c r="B167" s="425"/>
      <c r="C167" s="427"/>
      <c r="D167" s="399"/>
      <c r="E167" s="205" t="s">
        <v>166</v>
      </c>
      <c r="F167" s="205">
        <v>0</v>
      </c>
      <c r="G167" s="430"/>
    </row>
    <row r="168" spans="1:7" ht="15" customHeight="1" x14ac:dyDescent="0.3">
      <c r="A168" s="424"/>
      <c r="B168" s="425"/>
      <c r="C168" s="427"/>
      <c r="D168" s="399"/>
      <c r="E168" s="205" t="s">
        <v>167</v>
      </c>
      <c r="F168" s="209">
        <v>0</v>
      </c>
      <c r="G168" s="430"/>
    </row>
    <row r="169" spans="1:7" x14ac:dyDescent="0.3">
      <c r="A169" s="424"/>
      <c r="B169" s="425"/>
      <c r="C169" s="427"/>
      <c r="D169" s="401"/>
      <c r="E169" s="206" t="s">
        <v>168</v>
      </c>
      <c r="F169" s="206">
        <v>0</v>
      </c>
      <c r="G169" s="430"/>
    </row>
    <row r="170" spans="1:7" ht="25.5" customHeight="1" x14ac:dyDescent="0.3">
      <c r="A170" s="424"/>
      <c r="B170" s="425"/>
      <c r="C170" s="427"/>
      <c r="D170" s="398" t="s">
        <v>12</v>
      </c>
      <c r="E170" s="204" t="s">
        <v>8</v>
      </c>
      <c r="F170" s="204">
        <f>SUM(F171:F175)</f>
        <v>0</v>
      </c>
      <c r="G170" s="430"/>
    </row>
    <row r="171" spans="1:7" x14ac:dyDescent="0.3">
      <c r="A171" s="424"/>
      <c r="B171" s="425"/>
      <c r="C171" s="427"/>
      <c r="D171" s="399"/>
      <c r="E171" s="205" t="s">
        <v>164</v>
      </c>
      <c r="F171" s="205">
        <v>0</v>
      </c>
      <c r="G171" s="430"/>
    </row>
    <row r="172" spans="1:7" x14ac:dyDescent="0.3">
      <c r="A172" s="424"/>
      <c r="B172" s="425"/>
      <c r="C172" s="427"/>
      <c r="D172" s="399"/>
      <c r="E172" s="205" t="s">
        <v>165</v>
      </c>
      <c r="F172" s="205">
        <v>0</v>
      </c>
      <c r="G172" s="430"/>
    </row>
    <row r="173" spans="1:7" x14ac:dyDescent="0.3">
      <c r="A173" s="424"/>
      <c r="B173" s="425"/>
      <c r="C173" s="427"/>
      <c r="D173" s="399"/>
      <c r="E173" s="205" t="s">
        <v>166</v>
      </c>
      <c r="F173" s="205">
        <v>0</v>
      </c>
      <c r="G173" s="430"/>
    </row>
    <row r="174" spans="1:7" ht="15" customHeight="1" x14ac:dyDescent="0.3">
      <c r="A174" s="424"/>
      <c r="B174" s="425"/>
      <c r="C174" s="427"/>
      <c r="D174" s="399"/>
      <c r="E174" s="205" t="s">
        <v>167</v>
      </c>
      <c r="F174" s="209">
        <v>0</v>
      </c>
      <c r="G174" s="430"/>
    </row>
    <row r="175" spans="1:7" ht="21" customHeight="1" x14ac:dyDescent="0.3">
      <c r="A175" s="424"/>
      <c r="B175" s="425"/>
      <c r="C175" s="427"/>
      <c r="D175" s="401"/>
      <c r="E175" s="206" t="s">
        <v>168</v>
      </c>
      <c r="F175" s="206">
        <v>0</v>
      </c>
      <c r="G175" s="430"/>
    </row>
    <row r="176" spans="1:7" ht="25.5" customHeight="1" x14ac:dyDescent="0.3">
      <c r="A176" s="424"/>
      <c r="B176" s="425"/>
      <c r="C176" s="427"/>
      <c r="D176" s="398" t="s">
        <v>96</v>
      </c>
      <c r="E176" s="204" t="s">
        <v>8</v>
      </c>
      <c r="F176" s="204">
        <f>SUM(F177:F181)</f>
        <v>6000</v>
      </c>
      <c r="G176" s="430"/>
    </row>
    <row r="177" spans="1:7" x14ac:dyDescent="0.3">
      <c r="A177" s="424"/>
      <c r="B177" s="425"/>
      <c r="C177" s="427"/>
      <c r="D177" s="399"/>
      <c r="E177" s="205" t="s">
        <v>164</v>
      </c>
      <c r="F177" s="205">
        <v>6000</v>
      </c>
      <c r="G177" s="430"/>
    </row>
    <row r="178" spans="1:7" x14ac:dyDescent="0.3">
      <c r="A178" s="424"/>
      <c r="B178" s="425"/>
      <c r="C178" s="427"/>
      <c r="D178" s="399"/>
      <c r="E178" s="205" t="s">
        <v>165</v>
      </c>
      <c r="F178" s="205">
        <v>0</v>
      </c>
      <c r="G178" s="430"/>
    </row>
    <row r="179" spans="1:7" x14ac:dyDescent="0.3">
      <c r="A179" s="424"/>
      <c r="B179" s="425"/>
      <c r="C179" s="427"/>
      <c r="D179" s="399"/>
      <c r="E179" s="205" t="s">
        <v>166</v>
      </c>
      <c r="F179" s="205">
        <v>0</v>
      </c>
      <c r="G179" s="430"/>
    </row>
    <row r="180" spans="1:7" ht="15" customHeight="1" x14ac:dyDescent="0.3">
      <c r="A180" s="424"/>
      <c r="B180" s="425"/>
      <c r="C180" s="427"/>
      <c r="D180" s="399"/>
      <c r="E180" s="205" t="s">
        <v>167</v>
      </c>
      <c r="F180" s="209">
        <v>0</v>
      </c>
      <c r="G180" s="430"/>
    </row>
    <row r="181" spans="1:7" ht="21" customHeight="1" x14ac:dyDescent="0.3">
      <c r="A181" s="424"/>
      <c r="B181" s="425"/>
      <c r="C181" s="427"/>
      <c r="D181" s="401"/>
      <c r="E181" s="206" t="s">
        <v>168</v>
      </c>
      <c r="F181" s="206">
        <v>0</v>
      </c>
      <c r="G181" s="430"/>
    </row>
    <row r="182" spans="1:7" ht="25.5" customHeight="1" x14ac:dyDescent="0.3">
      <c r="A182" s="424"/>
      <c r="B182" s="425"/>
      <c r="C182" s="427"/>
      <c r="D182" s="398" t="s">
        <v>150</v>
      </c>
      <c r="E182" s="204" t="s">
        <v>8</v>
      </c>
      <c r="F182" s="204">
        <f>SUM(F183:F187)</f>
        <v>0</v>
      </c>
      <c r="G182" s="430"/>
    </row>
    <row r="183" spans="1:7" x14ac:dyDescent="0.3">
      <c r="A183" s="424"/>
      <c r="B183" s="425"/>
      <c r="C183" s="427"/>
      <c r="D183" s="399"/>
      <c r="E183" s="205" t="s">
        <v>164</v>
      </c>
      <c r="F183" s="205">
        <v>0</v>
      </c>
      <c r="G183" s="430"/>
    </row>
    <row r="184" spans="1:7" x14ac:dyDescent="0.3">
      <c r="A184" s="424"/>
      <c r="B184" s="425"/>
      <c r="C184" s="427"/>
      <c r="D184" s="399"/>
      <c r="E184" s="205" t="s">
        <v>165</v>
      </c>
      <c r="F184" s="205">
        <v>0</v>
      </c>
      <c r="G184" s="430"/>
    </row>
    <row r="185" spans="1:7" x14ac:dyDescent="0.3">
      <c r="A185" s="424"/>
      <c r="B185" s="425"/>
      <c r="C185" s="427"/>
      <c r="D185" s="399"/>
      <c r="E185" s="205" t="s">
        <v>166</v>
      </c>
      <c r="F185" s="205">
        <v>0</v>
      </c>
      <c r="G185" s="430"/>
    </row>
    <row r="186" spans="1:7" ht="15" customHeight="1" x14ac:dyDescent="0.3">
      <c r="A186" s="424"/>
      <c r="B186" s="425"/>
      <c r="C186" s="427"/>
      <c r="D186" s="399"/>
      <c r="E186" s="205" t="s">
        <v>167</v>
      </c>
      <c r="F186" s="209">
        <v>0</v>
      </c>
      <c r="G186" s="430"/>
    </row>
    <row r="187" spans="1:7" ht="21" customHeight="1" x14ac:dyDescent="0.3">
      <c r="A187" s="424"/>
      <c r="B187" s="425"/>
      <c r="C187" s="427"/>
      <c r="D187" s="401"/>
      <c r="E187" s="206" t="s">
        <v>168</v>
      </c>
      <c r="F187" s="206">
        <v>0</v>
      </c>
      <c r="G187" s="430"/>
    </row>
    <row r="188" spans="1:7" ht="25.5" customHeight="1" x14ac:dyDescent="0.3">
      <c r="A188" s="424" t="s">
        <v>267</v>
      </c>
      <c r="B188" s="425" t="s">
        <v>268</v>
      </c>
      <c r="C188" s="426" t="s">
        <v>629</v>
      </c>
      <c r="D188" s="398" t="s">
        <v>55</v>
      </c>
      <c r="E188" s="204" t="s">
        <v>8</v>
      </c>
      <c r="F188" s="204">
        <f>SUM(F189:F193)</f>
        <v>500</v>
      </c>
      <c r="G188" s="429" t="s">
        <v>148</v>
      </c>
    </row>
    <row r="189" spans="1:7" x14ac:dyDescent="0.3">
      <c r="A189" s="424"/>
      <c r="B189" s="425"/>
      <c r="C189" s="427"/>
      <c r="D189" s="399"/>
      <c r="E189" s="205" t="s">
        <v>164</v>
      </c>
      <c r="F189" s="205">
        <f>F195+F201+F207+F213</f>
        <v>100</v>
      </c>
      <c r="G189" s="430"/>
    </row>
    <row r="190" spans="1:7" x14ac:dyDescent="0.3">
      <c r="A190" s="424"/>
      <c r="B190" s="425"/>
      <c r="C190" s="427"/>
      <c r="D190" s="399"/>
      <c r="E190" s="205" t="s">
        <v>165</v>
      </c>
      <c r="F190" s="205">
        <f>F196+F202+F208+F214</f>
        <v>100</v>
      </c>
      <c r="G190" s="430"/>
    </row>
    <row r="191" spans="1:7" x14ac:dyDescent="0.3">
      <c r="A191" s="424"/>
      <c r="B191" s="425"/>
      <c r="C191" s="427"/>
      <c r="D191" s="399"/>
      <c r="E191" s="205" t="s">
        <v>166</v>
      </c>
      <c r="F191" s="205">
        <f>F197+F203+F209+F215</f>
        <v>100</v>
      </c>
      <c r="G191" s="430"/>
    </row>
    <row r="192" spans="1:7" ht="15" customHeight="1" x14ac:dyDescent="0.3">
      <c r="A192" s="424"/>
      <c r="B192" s="425"/>
      <c r="C192" s="427"/>
      <c r="D192" s="399"/>
      <c r="E192" s="205" t="s">
        <v>167</v>
      </c>
      <c r="F192" s="209">
        <f>F198+F204+F210+F216</f>
        <v>100</v>
      </c>
      <c r="G192" s="430"/>
    </row>
    <row r="193" spans="1:7" x14ac:dyDescent="0.3">
      <c r="A193" s="424"/>
      <c r="B193" s="425"/>
      <c r="C193" s="427"/>
      <c r="D193" s="401"/>
      <c r="E193" s="206" t="s">
        <v>168</v>
      </c>
      <c r="F193" s="206">
        <f>F199+F205+F211+F217</f>
        <v>100</v>
      </c>
      <c r="G193" s="430"/>
    </row>
    <row r="194" spans="1:7" ht="25.5" customHeight="1" x14ac:dyDescent="0.3">
      <c r="A194" s="424"/>
      <c r="B194" s="425"/>
      <c r="C194" s="427"/>
      <c r="D194" s="398" t="s">
        <v>149</v>
      </c>
      <c r="E194" s="204" t="s">
        <v>8</v>
      </c>
      <c r="F194" s="204">
        <f>SUM(F195:F199)</f>
        <v>0</v>
      </c>
      <c r="G194" s="430"/>
    </row>
    <row r="195" spans="1:7" x14ac:dyDescent="0.3">
      <c r="A195" s="424"/>
      <c r="B195" s="425"/>
      <c r="C195" s="427"/>
      <c r="D195" s="399"/>
      <c r="E195" s="205" t="s">
        <v>164</v>
      </c>
      <c r="F195" s="205">
        <v>0</v>
      </c>
      <c r="G195" s="430"/>
    </row>
    <row r="196" spans="1:7" x14ac:dyDescent="0.3">
      <c r="A196" s="424"/>
      <c r="B196" s="425"/>
      <c r="C196" s="427"/>
      <c r="D196" s="399"/>
      <c r="E196" s="205" t="s">
        <v>165</v>
      </c>
      <c r="F196" s="205">
        <v>0</v>
      </c>
      <c r="G196" s="430"/>
    </row>
    <row r="197" spans="1:7" x14ac:dyDescent="0.3">
      <c r="A197" s="424"/>
      <c r="B197" s="425"/>
      <c r="C197" s="427"/>
      <c r="D197" s="399"/>
      <c r="E197" s="205" t="s">
        <v>166</v>
      </c>
      <c r="F197" s="205">
        <v>0</v>
      </c>
      <c r="G197" s="430"/>
    </row>
    <row r="198" spans="1:7" ht="15" customHeight="1" x14ac:dyDescent="0.3">
      <c r="A198" s="424"/>
      <c r="B198" s="425"/>
      <c r="C198" s="427"/>
      <c r="D198" s="399"/>
      <c r="E198" s="205" t="s">
        <v>167</v>
      </c>
      <c r="F198" s="209">
        <v>0</v>
      </c>
      <c r="G198" s="430"/>
    </row>
    <row r="199" spans="1:7" x14ac:dyDescent="0.3">
      <c r="A199" s="424"/>
      <c r="B199" s="425"/>
      <c r="C199" s="427"/>
      <c r="D199" s="401"/>
      <c r="E199" s="206" t="s">
        <v>168</v>
      </c>
      <c r="F199" s="206">
        <v>0</v>
      </c>
      <c r="G199" s="430"/>
    </row>
    <row r="200" spans="1:7" ht="25.5" customHeight="1" x14ac:dyDescent="0.3">
      <c r="A200" s="424"/>
      <c r="B200" s="425"/>
      <c r="C200" s="427"/>
      <c r="D200" s="398" t="s">
        <v>12</v>
      </c>
      <c r="E200" s="204" t="s">
        <v>8</v>
      </c>
      <c r="F200" s="204">
        <f>SUM(F201:F205)</f>
        <v>0</v>
      </c>
      <c r="G200" s="430"/>
    </row>
    <row r="201" spans="1:7" x14ac:dyDescent="0.3">
      <c r="A201" s="424"/>
      <c r="B201" s="425"/>
      <c r="C201" s="427"/>
      <c r="D201" s="399"/>
      <c r="E201" s="205" t="s">
        <v>164</v>
      </c>
      <c r="F201" s="205">
        <v>0</v>
      </c>
      <c r="G201" s="430"/>
    </row>
    <row r="202" spans="1:7" x14ac:dyDescent="0.3">
      <c r="A202" s="424"/>
      <c r="B202" s="425"/>
      <c r="C202" s="427"/>
      <c r="D202" s="399"/>
      <c r="E202" s="205" t="s">
        <v>165</v>
      </c>
      <c r="F202" s="205">
        <v>0</v>
      </c>
      <c r="G202" s="430"/>
    </row>
    <row r="203" spans="1:7" x14ac:dyDescent="0.3">
      <c r="A203" s="424"/>
      <c r="B203" s="425"/>
      <c r="C203" s="427"/>
      <c r="D203" s="399"/>
      <c r="E203" s="205" t="s">
        <v>166</v>
      </c>
      <c r="F203" s="205">
        <v>0</v>
      </c>
      <c r="G203" s="430"/>
    </row>
    <row r="204" spans="1:7" ht="15" customHeight="1" x14ac:dyDescent="0.3">
      <c r="A204" s="424"/>
      <c r="B204" s="425"/>
      <c r="C204" s="427"/>
      <c r="D204" s="399"/>
      <c r="E204" s="205" t="s">
        <v>167</v>
      </c>
      <c r="F204" s="209">
        <v>0</v>
      </c>
      <c r="G204" s="430"/>
    </row>
    <row r="205" spans="1:7" ht="21" customHeight="1" x14ac:dyDescent="0.3">
      <c r="A205" s="424"/>
      <c r="B205" s="425"/>
      <c r="C205" s="427"/>
      <c r="D205" s="401"/>
      <c r="E205" s="206" t="s">
        <v>168</v>
      </c>
      <c r="F205" s="206">
        <v>0</v>
      </c>
      <c r="G205" s="430"/>
    </row>
    <row r="206" spans="1:7" ht="25.5" customHeight="1" x14ac:dyDescent="0.3">
      <c r="A206" s="424"/>
      <c r="B206" s="425"/>
      <c r="C206" s="427"/>
      <c r="D206" s="398" t="s">
        <v>96</v>
      </c>
      <c r="E206" s="204" t="s">
        <v>8</v>
      </c>
      <c r="F206" s="204">
        <f>SUM(F207:F211)</f>
        <v>500</v>
      </c>
      <c r="G206" s="430"/>
    </row>
    <row r="207" spans="1:7" x14ac:dyDescent="0.3">
      <c r="A207" s="424"/>
      <c r="B207" s="425"/>
      <c r="C207" s="427"/>
      <c r="D207" s="399"/>
      <c r="E207" s="205" t="s">
        <v>164</v>
      </c>
      <c r="F207" s="205">
        <v>100</v>
      </c>
      <c r="G207" s="430"/>
    </row>
    <row r="208" spans="1:7" x14ac:dyDescent="0.3">
      <c r="A208" s="424"/>
      <c r="B208" s="425"/>
      <c r="C208" s="427"/>
      <c r="D208" s="399"/>
      <c r="E208" s="205" t="s">
        <v>165</v>
      </c>
      <c r="F208" s="205">
        <v>100</v>
      </c>
      <c r="G208" s="430"/>
    </row>
    <row r="209" spans="1:7" x14ac:dyDescent="0.3">
      <c r="A209" s="424"/>
      <c r="B209" s="425"/>
      <c r="C209" s="427"/>
      <c r="D209" s="399"/>
      <c r="E209" s="205" t="s">
        <v>166</v>
      </c>
      <c r="F209" s="205">
        <v>100</v>
      </c>
      <c r="G209" s="430"/>
    </row>
    <row r="210" spans="1:7" ht="15" customHeight="1" x14ac:dyDescent="0.3">
      <c r="A210" s="424"/>
      <c r="B210" s="425"/>
      <c r="C210" s="427"/>
      <c r="D210" s="399"/>
      <c r="E210" s="205" t="s">
        <v>167</v>
      </c>
      <c r="F210" s="209">
        <v>100</v>
      </c>
      <c r="G210" s="430"/>
    </row>
    <row r="211" spans="1:7" ht="21" customHeight="1" x14ac:dyDescent="0.3">
      <c r="A211" s="424"/>
      <c r="B211" s="425"/>
      <c r="C211" s="427"/>
      <c r="D211" s="401"/>
      <c r="E211" s="206" t="s">
        <v>168</v>
      </c>
      <c r="F211" s="206">
        <v>100</v>
      </c>
      <c r="G211" s="430"/>
    </row>
    <row r="212" spans="1:7" ht="25.5" customHeight="1" x14ac:dyDescent="0.3">
      <c r="A212" s="424"/>
      <c r="B212" s="425"/>
      <c r="C212" s="427"/>
      <c r="D212" s="398" t="s">
        <v>150</v>
      </c>
      <c r="E212" s="204" t="s">
        <v>8</v>
      </c>
      <c r="F212" s="204">
        <f>SUM(F213:F217)</f>
        <v>0</v>
      </c>
      <c r="G212" s="430"/>
    </row>
    <row r="213" spans="1:7" x14ac:dyDescent="0.3">
      <c r="A213" s="424"/>
      <c r="B213" s="425"/>
      <c r="C213" s="427"/>
      <c r="D213" s="399"/>
      <c r="E213" s="205" t="s">
        <v>164</v>
      </c>
      <c r="F213" s="205">
        <v>0</v>
      </c>
      <c r="G213" s="430"/>
    </row>
    <row r="214" spans="1:7" x14ac:dyDescent="0.3">
      <c r="A214" s="424"/>
      <c r="B214" s="425"/>
      <c r="C214" s="427"/>
      <c r="D214" s="399"/>
      <c r="E214" s="205" t="s">
        <v>165</v>
      </c>
      <c r="F214" s="205">
        <v>0</v>
      </c>
      <c r="G214" s="430"/>
    </row>
    <row r="215" spans="1:7" x14ac:dyDescent="0.3">
      <c r="A215" s="424"/>
      <c r="B215" s="425"/>
      <c r="C215" s="427"/>
      <c r="D215" s="399"/>
      <c r="E215" s="205" t="s">
        <v>166</v>
      </c>
      <c r="F215" s="205">
        <v>0</v>
      </c>
      <c r="G215" s="430"/>
    </row>
    <row r="216" spans="1:7" ht="15" customHeight="1" x14ac:dyDescent="0.3">
      <c r="A216" s="424"/>
      <c r="B216" s="425"/>
      <c r="C216" s="427"/>
      <c r="D216" s="399"/>
      <c r="E216" s="205" t="s">
        <v>167</v>
      </c>
      <c r="F216" s="209">
        <v>0</v>
      </c>
      <c r="G216" s="430"/>
    </row>
    <row r="217" spans="1:7" ht="21" customHeight="1" x14ac:dyDescent="0.3">
      <c r="A217" s="424"/>
      <c r="B217" s="425"/>
      <c r="C217" s="427"/>
      <c r="D217" s="401"/>
      <c r="E217" s="206" t="s">
        <v>168</v>
      </c>
      <c r="F217" s="206">
        <v>0</v>
      </c>
      <c r="G217" s="430"/>
    </row>
    <row r="218" spans="1:7" ht="25.5" customHeight="1" x14ac:dyDescent="0.3">
      <c r="A218" s="424" t="s">
        <v>228</v>
      </c>
      <c r="B218" s="425" t="s">
        <v>491</v>
      </c>
      <c r="C218" s="426" t="s">
        <v>630</v>
      </c>
      <c r="D218" s="398" t="s">
        <v>55</v>
      </c>
      <c r="E218" s="204" t="s">
        <v>8</v>
      </c>
      <c r="F218" s="204">
        <f>SUM(F219:F223)</f>
        <v>0</v>
      </c>
      <c r="G218" s="429"/>
    </row>
    <row r="219" spans="1:7" x14ac:dyDescent="0.3">
      <c r="A219" s="424"/>
      <c r="B219" s="425"/>
      <c r="C219" s="427"/>
      <c r="D219" s="399"/>
      <c r="E219" s="205" t="s">
        <v>164</v>
      </c>
      <c r="F219" s="205">
        <v>0</v>
      </c>
      <c r="G219" s="430"/>
    </row>
    <row r="220" spans="1:7" x14ac:dyDescent="0.3">
      <c r="A220" s="424"/>
      <c r="B220" s="425"/>
      <c r="C220" s="427"/>
      <c r="D220" s="399"/>
      <c r="E220" s="205" t="s">
        <v>165</v>
      </c>
      <c r="F220" s="205">
        <v>0</v>
      </c>
      <c r="G220" s="430"/>
    </row>
    <row r="221" spans="1:7" x14ac:dyDescent="0.3">
      <c r="A221" s="424"/>
      <c r="B221" s="425"/>
      <c r="C221" s="427"/>
      <c r="D221" s="399"/>
      <c r="E221" s="205" t="s">
        <v>166</v>
      </c>
      <c r="F221" s="205">
        <v>0</v>
      </c>
      <c r="G221" s="430"/>
    </row>
    <row r="222" spans="1:7" ht="15" customHeight="1" x14ac:dyDescent="0.3">
      <c r="A222" s="424"/>
      <c r="B222" s="425"/>
      <c r="C222" s="427"/>
      <c r="D222" s="399"/>
      <c r="E222" s="205" t="s">
        <v>167</v>
      </c>
      <c r="F222" s="205">
        <v>0</v>
      </c>
      <c r="G222" s="430"/>
    </row>
    <row r="223" spans="1:7" x14ac:dyDescent="0.3">
      <c r="A223" s="424"/>
      <c r="B223" s="425"/>
      <c r="C223" s="427"/>
      <c r="D223" s="401"/>
      <c r="E223" s="206" t="s">
        <v>168</v>
      </c>
      <c r="F223" s="205">
        <v>0</v>
      </c>
      <c r="G223" s="430"/>
    </row>
    <row r="224" spans="1:7" ht="25.5" customHeight="1" x14ac:dyDescent="0.3">
      <c r="A224" s="424"/>
      <c r="B224" s="425"/>
      <c r="C224" s="427"/>
      <c r="D224" s="398" t="s">
        <v>149</v>
      </c>
      <c r="E224" s="204" t="s">
        <v>8</v>
      </c>
      <c r="F224" s="204">
        <f>SUM(F225:F229)</f>
        <v>0</v>
      </c>
      <c r="G224" s="430"/>
    </row>
    <row r="225" spans="1:7" x14ac:dyDescent="0.3">
      <c r="A225" s="424"/>
      <c r="B225" s="425"/>
      <c r="C225" s="427"/>
      <c r="D225" s="399"/>
      <c r="E225" s="205" t="s">
        <v>164</v>
      </c>
      <c r="F225" s="205">
        <v>0</v>
      </c>
      <c r="G225" s="430"/>
    </row>
    <row r="226" spans="1:7" x14ac:dyDescent="0.3">
      <c r="A226" s="424"/>
      <c r="B226" s="425"/>
      <c r="C226" s="427"/>
      <c r="D226" s="399"/>
      <c r="E226" s="205" t="s">
        <v>165</v>
      </c>
      <c r="F226" s="205">
        <v>0</v>
      </c>
      <c r="G226" s="430"/>
    </row>
    <row r="227" spans="1:7" x14ac:dyDescent="0.3">
      <c r="A227" s="424"/>
      <c r="B227" s="425"/>
      <c r="C227" s="427"/>
      <c r="D227" s="399"/>
      <c r="E227" s="205" t="s">
        <v>166</v>
      </c>
      <c r="F227" s="205">
        <v>0</v>
      </c>
      <c r="G227" s="430"/>
    </row>
    <row r="228" spans="1:7" ht="15" customHeight="1" x14ac:dyDescent="0.3">
      <c r="A228" s="424"/>
      <c r="B228" s="425"/>
      <c r="C228" s="427"/>
      <c r="D228" s="399"/>
      <c r="E228" s="205" t="s">
        <v>167</v>
      </c>
      <c r="F228" s="209">
        <v>0</v>
      </c>
      <c r="G228" s="430"/>
    </row>
    <row r="229" spans="1:7" x14ac:dyDescent="0.3">
      <c r="A229" s="424"/>
      <c r="B229" s="425"/>
      <c r="C229" s="427"/>
      <c r="D229" s="401"/>
      <c r="E229" s="206" t="s">
        <v>168</v>
      </c>
      <c r="F229" s="206">
        <v>0</v>
      </c>
      <c r="G229" s="430"/>
    </row>
    <row r="230" spans="1:7" ht="25.5" customHeight="1" x14ac:dyDescent="0.3">
      <c r="A230" s="424"/>
      <c r="B230" s="425"/>
      <c r="C230" s="427"/>
      <c r="D230" s="398" t="s">
        <v>12</v>
      </c>
      <c r="E230" s="204" t="s">
        <v>8</v>
      </c>
      <c r="F230" s="204">
        <f>SUM(F231:F235)</f>
        <v>0</v>
      </c>
      <c r="G230" s="430"/>
    </row>
    <row r="231" spans="1:7" x14ac:dyDescent="0.3">
      <c r="A231" s="424"/>
      <c r="B231" s="425"/>
      <c r="C231" s="427"/>
      <c r="D231" s="399"/>
      <c r="E231" s="205" t="s">
        <v>164</v>
      </c>
      <c r="F231" s="205">
        <v>0</v>
      </c>
      <c r="G231" s="430"/>
    </row>
    <row r="232" spans="1:7" x14ac:dyDescent="0.3">
      <c r="A232" s="424"/>
      <c r="B232" s="425"/>
      <c r="C232" s="427"/>
      <c r="D232" s="399"/>
      <c r="E232" s="205" t="s">
        <v>165</v>
      </c>
      <c r="F232" s="205">
        <v>0</v>
      </c>
      <c r="G232" s="430"/>
    </row>
    <row r="233" spans="1:7" x14ac:dyDescent="0.3">
      <c r="A233" s="424"/>
      <c r="B233" s="425"/>
      <c r="C233" s="427"/>
      <c r="D233" s="399"/>
      <c r="E233" s="205" t="s">
        <v>166</v>
      </c>
      <c r="F233" s="205">
        <v>0</v>
      </c>
      <c r="G233" s="430"/>
    </row>
    <row r="234" spans="1:7" ht="15" customHeight="1" x14ac:dyDescent="0.3">
      <c r="A234" s="424"/>
      <c r="B234" s="425"/>
      <c r="C234" s="427"/>
      <c r="D234" s="399"/>
      <c r="E234" s="205" t="s">
        <v>167</v>
      </c>
      <c r="F234" s="209">
        <v>0</v>
      </c>
      <c r="G234" s="430"/>
    </row>
    <row r="235" spans="1:7" ht="21" customHeight="1" x14ac:dyDescent="0.3">
      <c r="A235" s="424"/>
      <c r="B235" s="425"/>
      <c r="C235" s="427"/>
      <c r="D235" s="401"/>
      <c r="E235" s="206" t="s">
        <v>168</v>
      </c>
      <c r="F235" s="206">
        <v>0</v>
      </c>
      <c r="G235" s="430"/>
    </row>
    <row r="236" spans="1:7" ht="25.5" customHeight="1" x14ac:dyDescent="0.3">
      <c r="A236" s="424"/>
      <c r="B236" s="425"/>
      <c r="C236" s="427"/>
      <c r="D236" s="398" t="s">
        <v>96</v>
      </c>
      <c r="E236" s="204" t="s">
        <v>8</v>
      </c>
      <c r="F236" s="204">
        <f>SUM(F237:F241)</f>
        <v>0</v>
      </c>
      <c r="G236" s="430"/>
    </row>
    <row r="237" spans="1:7" x14ac:dyDescent="0.3">
      <c r="A237" s="424"/>
      <c r="B237" s="425"/>
      <c r="C237" s="427"/>
      <c r="D237" s="399"/>
      <c r="E237" s="205" t="s">
        <v>164</v>
      </c>
      <c r="F237" s="205">
        <v>0</v>
      </c>
      <c r="G237" s="430"/>
    </row>
    <row r="238" spans="1:7" x14ac:dyDescent="0.3">
      <c r="A238" s="424"/>
      <c r="B238" s="425"/>
      <c r="C238" s="427"/>
      <c r="D238" s="399"/>
      <c r="E238" s="205" t="s">
        <v>165</v>
      </c>
      <c r="F238" s="205">
        <v>0</v>
      </c>
      <c r="G238" s="430"/>
    </row>
    <row r="239" spans="1:7" x14ac:dyDescent="0.3">
      <c r="A239" s="424"/>
      <c r="B239" s="425"/>
      <c r="C239" s="427"/>
      <c r="D239" s="399"/>
      <c r="E239" s="205" t="s">
        <v>166</v>
      </c>
      <c r="F239" s="205">
        <v>0</v>
      </c>
      <c r="G239" s="430"/>
    </row>
    <row r="240" spans="1:7" ht="15" customHeight="1" x14ac:dyDescent="0.3">
      <c r="A240" s="424"/>
      <c r="B240" s="425"/>
      <c r="C240" s="427"/>
      <c r="D240" s="399"/>
      <c r="E240" s="205" t="s">
        <v>167</v>
      </c>
      <c r="F240" s="205">
        <v>0</v>
      </c>
      <c r="G240" s="430"/>
    </row>
    <row r="241" spans="1:7" ht="21" customHeight="1" x14ac:dyDescent="0.3">
      <c r="A241" s="424"/>
      <c r="B241" s="425"/>
      <c r="C241" s="427"/>
      <c r="D241" s="401"/>
      <c r="E241" s="206" t="s">
        <v>168</v>
      </c>
      <c r="F241" s="205">
        <v>0</v>
      </c>
      <c r="G241" s="430"/>
    </row>
    <row r="242" spans="1:7" ht="25.5" customHeight="1" x14ac:dyDescent="0.3">
      <c r="A242" s="424"/>
      <c r="B242" s="425"/>
      <c r="C242" s="427"/>
      <c r="D242" s="398" t="s">
        <v>150</v>
      </c>
      <c r="E242" s="204" t="s">
        <v>8</v>
      </c>
      <c r="F242" s="204">
        <f>SUM(F243:F247)</f>
        <v>0</v>
      </c>
      <c r="G242" s="430"/>
    </row>
    <row r="243" spans="1:7" x14ac:dyDescent="0.3">
      <c r="A243" s="424"/>
      <c r="B243" s="425"/>
      <c r="C243" s="427"/>
      <c r="D243" s="399"/>
      <c r="E243" s="205" t="s">
        <v>164</v>
      </c>
      <c r="F243" s="205">
        <v>0</v>
      </c>
      <c r="G243" s="430"/>
    </row>
    <row r="244" spans="1:7" x14ac:dyDescent="0.3">
      <c r="A244" s="424"/>
      <c r="B244" s="425"/>
      <c r="C244" s="427"/>
      <c r="D244" s="399"/>
      <c r="E244" s="205" t="s">
        <v>165</v>
      </c>
      <c r="F244" s="205">
        <v>0</v>
      </c>
      <c r="G244" s="430"/>
    </row>
    <row r="245" spans="1:7" x14ac:dyDescent="0.3">
      <c r="A245" s="424"/>
      <c r="B245" s="425"/>
      <c r="C245" s="427"/>
      <c r="D245" s="399"/>
      <c r="E245" s="205" t="s">
        <v>166</v>
      </c>
      <c r="F245" s="205">
        <v>0</v>
      </c>
      <c r="G245" s="430"/>
    </row>
    <row r="246" spans="1:7" ht="15" customHeight="1" x14ac:dyDescent="0.3">
      <c r="A246" s="424"/>
      <c r="B246" s="425"/>
      <c r="C246" s="427"/>
      <c r="D246" s="399"/>
      <c r="E246" s="205" t="s">
        <v>167</v>
      </c>
      <c r="F246" s="209">
        <v>0</v>
      </c>
      <c r="G246" s="430"/>
    </row>
    <row r="247" spans="1:7" ht="21" customHeight="1" x14ac:dyDescent="0.3">
      <c r="A247" s="424"/>
      <c r="B247" s="425"/>
      <c r="C247" s="427"/>
      <c r="D247" s="401"/>
      <c r="E247" s="206" t="s">
        <v>168</v>
      </c>
      <c r="F247" s="206">
        <v>0</v>
      </c>
      <c r="G247" s="430"/>
    </row>
    <row r="248" spans="1:7" ht="25.5" customHeight="1" x14ac:dyDescent="0.3">
      <c r="A248" s="424" t="s">
        <v>269</v>
      </c>
      <c r="B248" s="425" t="s">
        <v>270</v>
      </c>
      <c r="C248" s="426" t="s">
        <v>627</v>
      </c>
      <c r="D248" s="398" t="s">
        <v>55</v>
      </c>
      <c r="E248" s="204" t="s">
        <v>8</v>
      </c>
      <c r="F248" s="204">
        <f>SUM(F249:F253)</f>
        <v>0</v>
      </c>
      <c r="G248" s="429"/>
    </row>
    <row r="249" spans="1:7" x14ac:dyDescent="0.3">
      <c r="A249" s="424"/>
      <c r="B249" s="425"/>
      <c r="C249" s="427"/>
      <c r="D249" s="399"/>
      <c r="E249" s="205" t="s">
        <v>164</v>
      </c>
      <c r="F249" s="205">
        <v>0</v>
      </c>
      <c r="G249" s="430"/>
    </row>
    <row r="250" spans="1:7" x14ac:dyDescent="0.3">
      <c r="A250" s="424"/>
      <c r="B250" s="425"/>
      <c r="C250" s="427"/>
      <c r="D250" s="399"/>
      <c r="E250" s="205" t="s">
        <v>165</v>
      </c>
      <c r="F250" s="205">
        <v>0</v>
      </c>
      <c r="G250" s="430"/>
    </row>
    <row r="251" spans="1:7" x14ac:dyDescent="0.3">
      <c r="A251" s="424"/>
      <c r="B251" s="425"/>
      <c r="C251" s="427"/>
      <c r="D251" s="399"/>
      <c r="E251" s="205" t="s">
        <v>166</v>
      </c>
      <c r="F251" s="205">
        <v>0</v>
      </c>
      <c r="G251" s="430"/>
    </row>
    <row r="252" spans="1:7" ht="15" customHeight="1" x14ac:dyDescent="0.3">
      <c r="A252" s="424"/>
      <c r="B252" s="425"/>
      <c r="C252" s="427"/>
      <c r="D252" s="399"/>
      <c r="E252" s="205" t="s">
        <v>167</v>
      </c>
      <c r="F252" s="205">
        <v>0</v>
      </c>
      <c r="G252" s="430"/>
    </row>
    <row r="253" spans="1:7" x14ac:dyDescent="0.3">
      <c r="A253" s="424"/>
      <c r="B253" s="425"/>
      <c r="C253" s="427"/>
      <c r="D253" s="401"/>
      <c r="E253" s="206" t="s">
        <v>168</v>
      </c>
      <c r="F253" s="205">
        <v>0</v>
      </c>
      <c r="G253" s="430"/>
    </row>
    <row r="254" spans="1:7" ht="25.5" customHeight="1" x14ac:dyDescent="0.3">
      <c r="A254" s="424"/>
      <c r="B254" s="425"/>
      <c r="C254" s="427"/>
      <c r="D254" s="398" t="s">
        <v>149</v>
      </c>
      <c r="E254" s="204" t="s">
        <v>8</v>
      </c>
      <c r="F254" s="204">
        <f>SUM(F255:F259)</f>
        <v>0</v>
      </c>
      <c r="G254" s="430"/>
    </row>
    <row r="255" spans="1:7" x14ac:dyDescent="0.3">
      <c r="A255" s="424"/>
      <c r="B255" s="425"/>
      <c r="C255" s="427"/>
      <c r="D255" s="399"/>
      <c r="E255" s="205" t="s">
        <v>164</v>
      </c>
      <c r="F255" s="205">
        <v>0</v>
      </c>
      <c r="G255" s="430"/>
    </row>
    <row r="256" spans="1:7" x14ac:dyDescent="0.3">
      <c r="A256" s="424"/>
      <c r="B256" s="425"/>
      <c r="C256" s="427"/>
      <c r="D256" s="399"/>
      <c r="E256" s="205" t="s">
        <v>165</v>
      </c>
      <c r="F256" s="205">
        <v>0</v>
      </c>
      <c r="G256" s="430"/>
    </row>
    <row r="257" spans="1:7" x14ac:dyDescent="0.3">
      <c r="A257" s="424"/>
      <c r="B257" s="425"/>
      <c r="C257" s="427"/>
      <c r="D257" s="399"/>
      <c r="E257" s="205" t="s">
        <v>166</v>
      </c>
      <c r="F257" s="205">
        <v>0</v>
      </c>
      <c r="G257" s="430"/>
    </row>
    <row r="258" spans="1:7" ht="15" customHeight="1" x14ac:dyDescent="0.3">
      <c r="A258" s="424"/>
      <c r="B258" s="425"/>
      <c r="C258" s="427"/>
      <c r="D258" s="399"/>
      <c r="E258" s="205" t="s">
        <v>167</v>
      </c>
      <c r="F258" s="209">
        <v>0</v>
      </c>
      <c r="G258" s="430"/>
    </row>
    <row r="259" spans="1:7" x14ac:dyDescent="0.3">
      <c r="A259" s="424"/>
      <c r="B259" s="425"/>
      <c r="C259" s="427"/>
      <c r="D259" s="401"/>
      <c r="E259" s="206" t="s">
        <v>168</v>
      </c>
      <c r="F259" s="206">
        <v>0</v>
      </c>
      <c r="G259" s="430"/>
    </row>
    <row r="260" spans="1:7" ht="25.5" customHeight="1" x14ac:dyDescent="0.3">
      <c r="A260" s="424"/>
      <c r="B260" s="425"/>
      <c r="C260" s="427"/>
      <c r="D260" s="398" t="s">
        <v>12</v>
      </c>
      <c r="E260" s="204" t="s">
        <v>8</v>
      </c>
      <c r="F260" s="204">
        <f>SUM(F261:F265)</f>
        <v>0</v>
      </c>
      <c r="G260" s="430"/>
    </row>
    <row r="261" spans="1:7" x14ac:dyDescent="0.3">
      <c r="A261" s="424"/>
      <c r="B261" s="425"/>
      <c r="C261" s="427"/>
      <c r="D261" s="399"/>
      <c r="E261" s="205" t="s">
        <v>164</v>
      </c>
      <c r="F261" s="205">
        <v>0</v>
      </c>
      <c r="G261" s="430"/>
    </row>
    <row r="262" spans="1:7" x14ac:dyDescent="0.3">
      <c r="A262" s="424"/>
      <c r="B262" s="425"/>
      <c r="C262" s="427"/>
      <c r="D262" s="399"/>
      <c r="E262" s="205" t="s">
        <v>165</v>
      </c>
      <c r="F262" s="205">
        <v>0</v>
      </c>
      <c r="G262" s="430"/>
    </row>
    <row r="263" spans="1:7" x14ac:dyDescent="0.3">
      <c r="A263" s="424"/>
      <c r="B263" s="425"/>
      <c r="C263" s="427"/>
      <c r="D263" s="399"/>
      <c r="E263" s="205" t="s">
        <v>166</v>
      </c>
      <c r="F263" s="205">
        <v>0</v>
      </c>
      <c r="G263" s="430"/>
    </row>
    <row r="264" spans="1:7" ht="15" customHeight="1" x14ac:dyDescent="0.3">
      <c r="A264" s="424"/>
      <c r="B264" s="425"/>
      <c r="C264" s="427"/>
      <c r="D264" s="399"/>
      <c r="E264" s="205" t="s">
        <v>167</v>
      </c>
      <c r="F264" s="209">
        <v>0</v>
      </c>
      <c r="G264" s="430"/>
    </row>
    <row r="265" spans="1:7" ht="21" customHeight="1" x14ac:dyDescent="0.3">
      <c r="A265" s="424"/>
      <c r="B265" s="425"/>
      <c r="C265" s="427"/>
      <c r="D265" s="401"/>
      <c r="E265" s="206" t="s">
        <v>168</v>
      </c>
      <c r="F265" s="206">
        <v>0</v>
      </c>
      <c r="G265" s="430"/>
    </row>
    <row r="266" spans="1:7" ht="25.5" customHeight="1" x14ac:dyDescent="0.3">
      <c r="A266" s="424"/>
      <c r="B266" s="425"/>
      <c r="C266" s="427"/>
      <c r="D266" s="398" t="s">
        <v>96</v>
      </c>
      <c r="E266" s="204" t="s">
        <v>8</v>
      </c>
      <c r="F266" s="204">
        <f>SUM(F267:F271)</f>
        <v>0</v>
      </c>
      <c r="G266" s="430"/>
    </row>
    <row r="267" spans="1:7" x14ac:dyDescent="0.3">
      <c r="A267" s="424"/>
      <c r="B267" s="425"/>
      <c r="C267" s="427"/>
      <c r="D267" s="399"/>
      <c r="E267" s="205" t="s">
        <v>164</v>
      </c>
      <c r="F267" s="205">
        <v>0</v>
      </c>
      <c r="G267" s="430"/>
    </row>
    <row r="268" spans="1:7" x14ac:dyDescent="0.3">
      <c r="A268" s="424"/>
      <c r="B268" s="425"/>
      <c r="C268" s="427"/>
      <c r="D268" s="399"/>
      <c r="E268" s="205" t="s">
        <v>165</v>
      </c>
      <c r="F268" s="205">
        <v>0</v>
      </c>
      <c r="G268" s="430"/>
    </row>
    <row r="269" spans="1:7" x14ac:dyDescent="0.3">
      <c r="A269" s="424"/>
      <c r="B269" s="425"/>
      <c r="C269" s="427"/>
      <c r="D269" s="399"/>
      <c r="E269" s="205" t="s">
        <v>166</v>
      </c>
      <c r="F269" s="205">
        <v>0</v>
      </c>
      <c r="G269" s="430"/>
    </row>
    <row r="270" spans="1:7" ht="15" customHeight="1" x14ac:dyDescent="0.3">
      <c r="A270" s="424"/>
      <c r="B270" s="425"/>
      <c r="C270" s="427"/>
      <c r="D270" s="399"/>
      <c r="E270" s="205" t="s">
        <v>167</v>
      </c>
      <c r="F270" s="205">
        <v>0</v>
      </c>
      <c r="G270" s="430"/>
    </row>
    <row r="271" spans="1:7" ht="21" customHeight="1" x14ac:dyDescent="0.3">
      <c r="A271" s="424"/>
      <c r="B271" s="425"/>
      <c r="C271" s="427"/>
      <c r="D271" s="401"/>
      <c r="E271" s="206" t="s">
        <v>168</v>
      </c>
      <c r="F271" s="205">
        <v>0</v>
      </c>
      <c r="G271" s="430"/>
    </row>
    <row r="272" spans="1:7" ht="25.5" customHeight="1" x14ac:dyDescent="0.3">
      <c r="A272" s="424"/>
      <c r="B272" s="425"/>
      <c r="C272" s="427"/>
      <c r="D272" s="398" t="s">
        <v>150</v>
      </c>
      <c r="E272" s="204" t="s">
        <v>8</v>
      </c>
      <c r="F272" s="204">
        <f>SUM(F273:F277)</f>
        <v>0</v>
      </c>
      <c r="G272" s="430"/>
    </row>
    <row r="273" spans="1:7" x14ac:dyDescent="0.3">
      <c r="A273" s="424"/>
      <c r="B273" s="425"/>
      <c r="C273" s="427"/>
      <c r="D273" s="399"/>
      <c r="E273" s="205" t="s">
        <v>164</v>
      </c>
      <c r="F273" s="205">
        <v>0</v>
      </c>
      <c r="G273" s="430"/>
    </row>
    <row r="274" spans="1:7" x14ac:dyDescent="0.3">
      <c r="A274" s="424"/>
      <c r="B274" s="425"/>
      <c r="C274" s="427"/>
      <c r="D274" s="399"/>
      <c r="E274" s="205" t="s">
        <v>165</v>
      </c>
      <c r="F274" s="205">
        <v>0</v>
      </c>
      <c r="G274" s="430"/>
    </row>
    <row r="275" spans="1:7" x14ac:dyDescent="0.3">
      <c r="A275" s="424"/>
      <c r="B275" s="425"/>
      <c r="C275" s="427"/>
      <c r="D275" s="399"/>
      <c r="E275" s="205" t="s">
        <v>166</v>
      </c>
      <c r="F275" s="205">
        <v>0</v>
      </c>
      <c r="G275" s="430"/>
    </row>
    <row r="276" spans="1:7" ht="15" customHeight="1" x14ac:dyDescent="0.3">
      <c r="A276" s="424"/>
      <c r="B276" s="425"/>
      <c r="C276" s="427"/>
      <c r="D276" s="399"/>
      <c r="E276" s="205" t="s">
        <v>167</v>
      </c>
      <c r="F276" s="209">
        <v>0</v>
      </c>
      <c r="G276" s="430"/>
    </row>
    <row r="277" spans="1:7" ht="21" customHeight="1" x14ac:dyDescent="0.3">
      <c r="A277" s="424"/>
      <c r="B277" s="425"/>
      <c r="C277" s="427"/>
      <c r="D277" s="401"/>
      <c r="E277" s="206" t="s">
        <v>168</v>
      </c>
      <c r="F277" s="206">
        <v>0</v>
      </c>
      <c r="G277" s="430"/>
    </row>
    <row r="278" spans="1:7" ht="25.5" customHeight="1" x14ac:dyDescent="0.3">
      <c r="A278" s="424" t="s">
        <v>271</v>
      </c>
      <c r="B278" s="425" t="s">
        <v>272</v>
      </c>
      <c r="C278" s="426" t="s">
        <v>627</v>
      </c>
      <c r="D278" s="398" t="s">
        <v>55</v>
      </c>
      <c r="E278" s="204" t="s">
        <v>8</v>
      </c>
      <c r="F278" s="204">
        <f>SUM(F279:F283)</f>
        <v>0</v>
      </c>
      <c r="G278" s="429"/>
    </row>
    <row r="279" spans="1:7" x14ac:dyDescent="0.3">
      <c r="A279" s="424"/>
      <c r="B279" s="425"/>
      <c r="C279" s="427"/>
      <c r="D279" s="399"/>
      <c r="E279" s="205" t="s">
        <v>164</v>
      </c>
      <c r="F279" s="205">
        <v>0</v>
      </c>
      <c r="G279" s="430"/>
    </row>
    <row r="280" spans="1:7" x14ac:dyDescent="0.3">
      <c r="A280" s="424"/>
      <c r="B280" s="425"/>
      <c r="C280" s="427"/>
      <c r="D280" s="399"/>
      <c r="E280" s="205" t="s">
        <v>165</v>
      </c>
      <c r="F280" s="205">
        <v>0</v>
      </c>
      <c r="G280" s="430"/>
    </row>
    <row r="281" spans="1:7" x14ac:dyDescent="0.3">
      <c r="A281" s="424"/>
      <c r="B281" s="425"/>
      <c r="C281" s="427"/>
      <c r="D281" s="399"/>
      <c r="E281" s="205" t="s">
        <v>166</v>
      </c>
      <c r="F281" s="205">
        <v>0</v>
      </c>
      <c r="G281" s="430"/>
    </row>
    <row r="282" spans="1:7" ht="15" customHeight="1" x14ac:dyDescent="0.3">
      <c r="A282" s="424"/>
      <c r="B282" s="425"/>
      <c r="C282" s="427"/>
      <c r="D282" s="399"/>
      <c r="E282" s="205" t="s">
        <v>167</v>
      </c>
      <c r="F282" s="205">
        <v>0</v>
      </c>
      <c r="G282" s="430"/>
    </row>
    <row r="283" spans="1:7" x14ac:dyDescent="0.3">
      <c r="A283" s="424"/>
      <c r="B283" s="425"/>
      <c r="C283" s="427"/>
      <c r="D283" s="401"/>
      <c r="E283" s="206" t="s">
        <v>168</v>
      </c>
      <c r="F283" s="205">
        <v>0</v>
      </c>
      <c r="G283" s="430"/>
    </row>
    <row r="284" spans="1:7" ht="25.5" customHeight="1" x14ac:dyDescent="0.3">
      <c r="A284" s="424"/>
      <c r="B284" s="425"/>
      <c r="C284" s="427"/>
      <c r="D284" s="398" t="s">
        <v>149</v>
      </c>
      <c r="E284" s="204" t="s">
        <v>8</v>
      </c>
      <c r="F284" s="204">
        <f>SUM(F285:F289)</f>
        <v>0</v>
      </c>
      <c r="G284" s="430"/>
    </row>
    <row r="285" spans="1:7" x14ac:dyDescent="0.3">
      <c r="A285" s="424"/>
      <c r="B285" s="425"/>
      <c r="C285" s="427"/>
      <c r="D285" s="399"/>
      <c r="E285" s="205" t="s">
        <v>164</v>
      </c>
      <c r="F285" s="205">
        <v>0</v>
      </c>
      <c r="G285" s="430"/>
    </row>
    <row r="286" spans="1:7" x14ac:dyDescent="0.3">
      <c r="A286" s="424"/>
      <c r="B286" s="425"/>
      <c r="C286" s="427"/>
      <c r="D286" s="399"/>
      <c r="E286" s="205" t="s">
        <v>165</v>
      </c>
      <c r="F286" s="205">
        <v>0</v>
      </c>
      <c r="G286" s="430"/>
    </row>
    <row r="287" spans="1:7" x14ac:dyDescent="0.3">
      <c r="A287" s="424"/>
      <c r="B287" s="425"/>
      <c r="C287" s="427"/>
      <c r="D287" s="399"/>
      <c r="E287" s="205" t="s">
        <v>166</v>
      </c>
      <c r="F287" s="205">
        <v>0</v>
      </c>
      <c r="G287" s="430"/>
    </row>
    <row r="288" spans="1:7" ht="15" customHeight="1" x14ac:dyDescent="0.3">
      <c r="A288" s="424"/>
      <c r="B288" s="425"/>
      <c r="C288" s="427"/>
      <c r="D288" s="399"/>
      <c r="E288" s="205" t="s">
        <v>167</v>
      </c>
      <c r="F288" s="209">
        <v>0</v>
      </c>
      <c r="G288" s="430"/>
    </row>
    <row r="289" spans="1:7" x14ac:dyDescent="0.3">
      <c r="A289" s="424"/>
      <c r="B289" s="425"/>
      <c r="C289" s="427"/>
      <c r="D289" s="401"/>
      <c r="E289" s="206" t="s">
        <v>168</v>
      </c>
      <c r="F289" s="206">
        <v>0</v>
      </c>
      <c r="G289" s="430"/>
    </row>
    <row r="290" spans="1:7" ht="25.5" customHeight="1" x14ac:dyDescent="0.3">
      <c r="A290" s="424"/>
      <c r="B290" s="425"/>
      <c r="C290" s="427"/>
      <c r="D290" s="398" t="s">
        <v>12</v>
      </c>
      <c r="E290" s="204" t="s">
        <v>8</v>
      </c>
      <c r="F290" s="204">
        <f>SUM(F291:F295)</f>
        <v>0</v>
      </c>
      <c r="G290" s="430"/>
    </row>
    <row r="291" spans="1:7" x14ac:dyDescent="0.3">
      <c r="A291" s="424"/>
      <c r="B291" s="425"/>
      <c r="C291" s="427"/>
      <c r="D291" s="399"/>
      <c r="E291" s="205" t="s">
        <v>164</v>
      </c>
      <c r="F291" s="205">
        <v>0</v>
      </c>
      <c r="G291" s="430"/>
    </row>
    <row r="292" spans="1:7" x14ac:dyDescent="0.3">
      <c r="A292" s="424"/>
      <c r="B292" s="425"/>
      <c r="C292" s="427"/>
      <c r="D292" s="399"/>
      <c r="E292" s="205" t="s">
        <v>165</v>
      </c>
      <c r="F292" s="205">
        <v>0</v>
      </c>
      <c r="G292" s="430"/>
    </row>
    <row r="293" spans="1:7" x14ac:dyDescent="0.3">
      <c r="A293" s="424"/>
      <c r="B293" s="425"/>
      <c r="C293" s="427"/>
      <c r="D293" s="399"/>
      <c r="E293" s="205" t="s">
        <v>166</v>
      </c>
      <c r="F293" s="205">
        <v>0</v>
      </c>
      <c r="G293" s="430"/>
    </row>
    <row r="294" spans="1:7" ht="15" customHeight="1" x14ac:dyDescent="0.3">
      <c r="A294" s="424"/>
      <c r="B294" s="425"/>
      <c r="C294" s="427"/>
      <c r="D294" s="399"/>
      <c r="E294" s="205" t="s">
        <v>167</v>
      </c>
      <c r="F294" s="209">
        <v>0</v>
      </c>
      <c r="G294" s="430"/>
    </row>
    <row r="295" spans="1:7" ht="21" customHeight="1" x14ac:dyDescent="0.3">
      <c r="A295" s="424"/>
      <c r="B295" s="425"/>
      <c r="C295" s="427"/>
      <c r="D295" s="401"/>
      <c r="E295" s="206" t="s">
        <v>168</v>
      </c>
      <c r="F295" s="206">
        <v>0</v>
      </c>
      <c r="G295" s="430"/>
    </row>
    <row r="296" spans="1:7" ht="25.5" customHeight="1" x14ac:dyDescent="0.3">
      <c r="A296" s="424"/>
      <c r="B296" s="425"/>
      <c r="C296" s="427"/>
      <c r="D296" s="398" t="s">
        <v>96</v>
      </c>
      <c r="E296" s="204" t="s">
        <v>8</v>
      </c>
      <c r="F296" s="204">
        <f>SUM(F297:F301)</f>
        <v>0</v>
      </c>
      <c r="G296" s="430"/>
    </row>
    <row r="297" spans="1:7" x14ac:dyDescent="0.3">
      <c r="A297" s="424"/>
      <c r="B297" s="425"/>
      <c r="C297" s="427"/>
      <c r="D297" s="399"/>
      <c r="E297" s="205" t="s">
        <v>164</v>
      </c>
      <c r="F297" s="205">
        <v>0</v>
      </c>
      <c r="G297" s="430"/>
    </row>
    <row r="298" spans="1:7" x14ac:dyDescent="0.3">
      <c r="A298" s="424"/>
      <c r="B298" s="425"/>
      <c r="C298" s="427"/>
      <c r="D298" s="399"/>
      <c r="E298" s="205" t="s">
        <v>165</v>
      </c>
      <c r="F298" s="205">
        <v>0</v>
      </c>
      <c r="G298" s="430"/>
    </row>
    <row r="299" spans="1:7" x14ac:dyDescent="0.3">
      <c r="A299" s="424"/>
      <c r="B299" s="425"/>
      <c r="C299" s="427"/>
      <c r="D299" s="399"/>
      <c r="E299" s="205" t="s">
        <v>166</v>
      </c>
      <c r="F299" s="205">
        <v>0</v>
      </c>
      <c r="G299" s="430"/>
    </row>
    <row r="300" spans="1:7" ht="15" customHeight="1" x14ac:dyDescent="0.3">
      <c r="A300" s="424"/>
      <c r="B300" s="425"/>
      <c r="C300" s="427"/>
      <c r="D300" s="399"/>
      <c r="E300" s="205" t="s">
        <v>167</v>
      </c>
      <c r="F300" s="205">
        <v>0</v>
      </c>
      <c r="G300" s="430"/>
    </row>
    <row r="301" spans="1:7" ht="21" customHeight="1" x14ac:dyDescent="0.3">
      <c r="A301" s="424"/>
      <c r="B301" s="425"/>
      <c r="C301" s="427"/>
      <c r="D301" s="401"/>
      <c r="E301" s="206" t="s">
        <v>168</v>
      </c>
      <c r="F301" s="205">
        <v>0</v>
      </c>
      <c r="G301" s="430"/>
    </row>
    <row r="302" spans="1:7" ht="25.5" customHeight="1" x14ac:dyDescent="0.3">
      <c r="A302" s="424"/>
      <c r="B302" s="425"/>
      <c r="C302" s="427"/>
      <c r="D302" s="398" t="s">
        <v>150</v>
      </c>
      <c r="E302" s="204" t="s">
        <v>8</v>
      </c>
      <c r="F302" s="204">
        <f>SUM(F303:F307)</f>
        <v>0</v>
      </c>
      <c r="G302" s="430"/>
    </row>
    <row r="303" spans="1:7" x14ac:dyDescent="0.3">
      <c r="A303" s="424"/>
      <c r="B303" s="425"/>
      <c r="C303" s="427"/>
      <c r="D303" s="399"/>
      <c r="E303" s="205" t="s">
        <v>164</v>
      </c>
      <c r="F303" s="205">
        <v>0</v>
      </c>
      <c r="G303" s="430"/>
    </row>
    <row r="304" spans="1:7" x14ac:dyDescent="0.3">
      <c r="A304" s="424"/>
      <c r="B304" s="425"/>
      <c r="C304" s="427"/>
      <c r="D304" s="399"/>
      <c r="E304" s="205" t="s">
        <v>165</v>
      </c>
      <c r="F304" s="205">
        <v>0</v>
      </c>
      <c r="G304" s="430"/>
    </row>
    <row r="305" spans="1:7" x14ac:dyDescent="0.3">
      <c r="A305" s="424"/>
      <c r="B305" s="425"/>
      <c r="C305" s="427"/>
      <c r="D305" s="399"/>
      <c r="E305" s="205" t="s">
        <v>166</v>
      </c>
      <c r="F305" s="205">
        <v>0</v>
      </c>
      <c r="G305" s="430"/>
    </row>
    <row r="306" spans="1:7" ht="15" customHeight="1" x14ac:dyDescent="0.3">
      <c r="A306" s="424"/>
      <c r="B306" s="425"/>
      <c r="C306" s="427"/>
      <c r="D306" s="399"/>
      <c r="E306" s="205" t="s">
        <v>167</v>
      </c>
      <c r="F306" s="209">
        <v>0</v>
      </c>
      <c r="G306" s="430"/>
    </row>
    <row r="307" spans="1:7" ht="21" customHeight="1" x14ac:dyDescent="0.3">
      <c r="A307" s="424"/>
      <c r="B307" s="425"/>
      <c r="C307" s="427"/>
      <c r="D307" s="401"/>
      <c r="E307" s="206" t="s">
        <v>168</v>
      </c>
      <c r="F307" s="206">
        <v>0</v>
      </c>
      <c r="G307" s="430"/>
    </row>
    <row r="308" spans="1:7" ht="25.5" customHeight="1" x14ac:dyDescent="0.3">
      <c r="A308" s="424" t="s">
        <v>273</v>
      </c>
      <c r="B308" s="425" t="s">
        <v>158</v>
      </c>
      <c r="C308" s="426" t="s">
        <v>631</v>
      </c>
      <c r="D308" s="398" t="s">
        <v>55</v>
      </c>
      <c r="E308" s="204" t="s">
        <v>8</v>
      </c>
      <c r="F308" s="204">
        <f>SUM(F309:F313)</f>
        <v>10500</v>
      </c>
      <c r="G308" s="429" t="s">
        <v>148</v>
      </c>
    </row>
    <row r="309" spans="1:7" x14ac:dyDescent="0.3">
      <c r="A309" s="424"/>
      <c r="B309" s="425"/>
      <c r="C309" s="427"/>
      <c r="D309" s="399"/>
      <c r="E309" s="205" t="s">
        <v>164</v>
      </c>
      <c r="F309" s="205">
        <f>F315+F321+F327+F333</f>
        <v>2100</v>
      </c>
      <c r="G309" s="430"/>
    </row>
    <row r="310" spans="1:7" x14ac:dyDescent="0.3">
      <c r="A310" s="424"/>
      <c r="B310" s="425"/>
      <c r="C310" s="427"/>
      <c r="D310" s="399"/>
      <c r="E310" s="205" t="s">
        <v>165</v>
      </c>
      <c r="F310" s="205">
        <f>F316+F322+F328+F334</f>
        <v>2100</v>
      </c>
      <c r="G310" s="430"/>
    </row>
    <row r="311" spans="1:7" x14ac:dyDescent="0.3">
      <c r="A311" s="424"/>
      <c r="B311" s="425"/>
      <c r="C311" s="427"/>
      <c r="D311" s="399"/>
      <c r="E311" s="205" t="s">
        <v>166</v>
      </c>
      <c r="F311" s="205">
        <f>F317+F323+F329+F335</f>
        <v>2100</v>
      </c>
      <c r="G311" s="430"/>
    </row>
    <row r="312" spans="1:7" ht="15" customHeight="1" x14ac:dyDescent="0.3">
      <c r="A312" s="424"/>
      <c r="B312" s="425"/>
      <c r="C312" s="427"/>
      <c r="D312" s="399"/>
      <c r="E312" s="205" t="s">
        <v>167</v>
      </c>
      <c r="F312" s="209">
        <f>F318+F324+F330+F336</f>
        <v>2100</v>
      </c>
      <c r="G312" s="430"/>
    </row>
    <row r="313" spans="1:7" x14ac:dyDescent="0.3">
      <c r="A313" s="424"/>
      <c r="B313" s="425"/>
      <c r="C313" s="427"/>
      <c r="D313" s="401"/>
      <c r="E313" s="206" t="s">
        <v>168</v>
      </c>
      <c r="F313" s="206">
        <f>F319+F325+F331+F337</f>
        <v>2100</v>
      </c>
      <c r="G313" s="430"/>
    </row>
    <row r="314" spans="1:7" ht="25.5" customHeight="1" x14ac:dyDescent="0.3">
      <c r="A314" s="424"/>
      <c r="B314" s="425"/>
      <c r="C314" s="427"/>
      <c r="D314" s="398" t="s">
        <v>149</v>
      </c>
      <c r="E314" s="204" t="s">
        <v>8</v>
      </c>
      <c r="F314" s="204">
        <f>SUM(F315:F319)</f>
        <v>0</v>
      </c>
      <c r="G314" s="430"/>
    </row>
    <row r="315" spans="1:7" x14ac:dyDescent="0.3">
      <c r="A315" s="424"/>
      <c r="B315" s="425"/>
      <c r="C315" s="427"/>
      <c r="D315" s="399"/>
      <c r="E315" s="205" t="s">
        <v>164</v>
      </c>
      <c r="F315" s="205">
        <v>0</v>
      </c>
      <c r="G315" s="430"/>
    </row>
    <row r="316" spans="1:7" x14ac:dyDescent="0.3">
      <c r="A316" s="424"/>
      <c r="B316" s="425"/>
      <c r="C316" s="427"/>
      <c r="D316" s="399"/>
      <c r="E316" s="205" t="s">
        <v>165</v>
      </c>
      <c r="F316" s="205">
        <v>0</v>
      </c>
      <c r="G316" s="430"/>
    </row>
    <row r="317" spans="1:7" x14ac:dyDescent="0.3">
      <c r="A317" s="424"/>
      <c r="B317" s="425"/>
      <c r="C317" s="427"/>
      <c r="D317" s="399"/>
      <c r="E317" s="205" t="s">
        <v>166</v>
      </c>
      <c r="F317" s="205">
        <v>0</v>
      </c>
      <c r="G317" s="430"/>
    </row>
    <row r="318" spans="1:7" ht="15" customHeight="1" x14ac:dyDescent="0.3">
      <c r="A318" s="424"/>
      <c r="B318" s="425"/>
      <c r="C318" s="427"/>
      <c r="D318" s="399"/>
      <c r="E318" s="205" t="s">
        <v>167</v>
      </c>
      <c r="F318" s="209">
        <v>0</v>
      </c>
      <c r="G318" s="430"/>
    </row>
    <row r="319" spans="1:7" x14ac:dyDescent="0.3">
      <c r="A319" s="424"/>
      <c r="B319" s="425"/>
      <c r="C319" s="427"/>
      <c r="D319" s="401"/>
      <c r="E319" s="206" t="s">
        <v>168</v>
      </c>
      <c r="F319" s="206">
        <v>0</v>
      </c>
      <c r="G319" s="430"/>
    </row>
    <row r="320" spans="1:7" ht="25.5" customHeight="1" x14ac:dyDescent="0.3">
      <c r="A320" s="424"/>
      <c r="B320" s="425"/>
      <c r="C320" s="427"/>
      <c r="D320" s="398" t="s">
        <v>12</v>
      </c>
      <c r="E320" s="204" t="s">
        <v>8</v>
      </c>
      <c r="F320" s="204">
        <f>SUM(F321:F325)</f>
        <v>0</v>
      </c>
      <c r="G320" s="430"/>
    </row>
    <row r="321" spans="1:7" x14ac:dyDescent="0.3">
      <c r="A321" s="424"/>
      <c r="B321" s="425"/>
      <c r="C321" s="427"/>
      <c r="D321" s="399"/>
      <c r="E321" s="205" t="s">
        <v>164</v>
      </c>
      <c r="F321" s="205">
        <v>0</v>
      </c>
      <c r="G321" s="430"/>
    </row>
    <row r="322" spans="1:7" x14ac:dyDescent="0.3">
      <c r="A322" s="424"/>
      <c r="B322" s="425"/>
      <c r="C322" s="427"/>
      <c r="D322" s="399"/>
      <c r="E322" s="205" t="s">
        <v>165</v>
      </c>
      <c r="F322" s="205">
        <v>0</v>
      </c>
      <c r="G322" s="430"/>
    </row>
    <row r="323" spans="1:7" x14ac:dyDescent="0.3">
      <c r="A323" s="424"/>
      <c r="B323" s="425"/>
      <c r="C323" s="427"/>
      <c r="D323" s="399"/>
      <c r="E323" s="205" t="s">
        <v>166</v>
      </c>
      <c r="F323" s="205">
        <v>0</v>
      </c>
      <c r="G323" s="430"/>
    </row>
    <row r="324" spans="1:7" ht="15" customHeight="1" x14ac:dyDescent="0.3">
      <c r="A324" s="424"/>
      <c r="B324" s="425"/>
      <c r="C324" s="427"/>
      <c r="D324" s="399"/>
      <c r="E324" s="205" t="s">
        <v>167</v>
      </c>
      <c r="F324" s="209">
        <v>0</v>
      </c>
      <c r="G324" s="430"/>
    </row>
    <row r="325" spans="1:7" ht="21" customHeight="1" x14ac:dyDescent="0.3">
      <c r="A325" s="424"/>
      <c r="B325" s="425"/>
      <c r="C325" s="427"/>
      <c r="D325" s="401"/>
      <c r="E325" s="206" t="s">
        <v>168</v>
      </c>
      <c r="F325" s="206">
        <v>0</v>
      </c>
      <c r="G325" s="430"/>
    </row>
    <row r="326" spans="1:7" ht="25.5" customHeight="1" x14ac:dyDescent="0.3">
      <c r="A326" s="424"/>
      <c r="B326" s="425"/>
      <c r="C326" s="427"/>
      <c r="D326" s="398" t="s">
        <v>96</v>
      </c>
      <c r="E326" s="204" t="s">
        <v>8</v>
      </c>
      <c r="F326" s="204">
        <f>SUM(F327:F331)</f>
        <v>10500</v>
      </c>
      <c r="G326" s="430"/>
    </row>
    <row r="327" spans="1:7" x14ac:dyDescent="0.3">
      <c r="A327" s="424"/>
      <c r="B327" s="425"/>
      <c r="C327" s="427"/>
      <c r="D327" s="399"/>
      <c r="E327" s="205" t="s">
        <v>164</v>
      </c>
      <c r="F327" s="205">
        <v>2100</v>
      </c>
      <c r="G327" s="430"/>
    </row>
    <row r="328" spans="1:7" x14ac:dyDescent="0.3">
      <c r="A328" s="424"/>
      <c r="B328" s="425"/>
      <c r="C328" s="427"/>
      <c r="D328" s="399"/>
      <c r="E328" s="205" t="s">
        <v>165</v>
      </c>
      <c r="F328" s="205">
        <v>2100</v>
      </c>
      <c r="G328" s="430"/>
    </row>
    <row r="329" spans="1:7" x14ac:dyDescent="0.3">
      <c r="A329" s="424"/>
      <c r="B329" s="425"/>
      <c r="C329" s="427"/>
      <c r="D329" s="399"/>
      <c r="E329" s="205" t="s">
        <v>166</v>
      </c>
      <c r="F329" s="205">
        <v>2100</v>
      </c>
      <c r="G329" s="430"/>
    </row>
    <row r="330" spans="1:7" ht="15" customHeight="1" x14ac:dyDescent="0.3">
      <c r="A330" s="424"/>
      <c r="B330" s="425"/>
      <c r="C330" s="427"/>
      <c r="D330" s="399"/>
      <c r="E330" s="205" t="s">
        <v>167</v>
      </c>
      <c r="F330" s="209">
        <v>2100</v>
      </c>
      <c r="G330" s="430"/>
    </row>
    <row r="331" spans="1:7" ht="21" customHeight="1" x14ac:dyDescent="0.3">
      <c r="A331" s="424"/>
      <c r="B331" s="425"/>
      <c r="C331" s="427"/>
      <c r="D331" s="401"/>
      <c r="E331" s="206" t="s">
        <v>168</v>
      </c>
      <c r="F331" s="206">
        <v>2100</v>
      </c>
      <c r="G331" s="430"/>
    </row>
    <row r="332" spans="1:7" ht="25.5" customHeight="1" x14ac:dyDescent="0.3">
      <c r="A332" s="424"/>
      <c r="B332" s="425"/>
      <c r="C332" s="427"/>
      <c r="D332" s="398" t="s">
        <v>150</v>
      </c>
      <c r="E332" s="204" t="s">
        <v>8</v>
      </c>
      <c r="F332" s="204">
        <f>SUM(F333:F337)</f>
        <v>0</v>
      </c>
      <c r="G332" s="430"/>
    </row>
    <row r="333" spans="1:7" x14ac:dyDescent="0.3">
      <c r="A333" s="424"/>
      <c r="B333" s="425"/>
      <c r="C333" s="427"/>
      <c r="D333" s="399"/>
      <c r="E333" s="205" t="s">
        <v>164</v>
      </c>
      <c r="F333" s="205">
        <v>0</v>
      </c>
      <c r="G333" s="430"/>
    </row>
    <row r="334" spans="1:7" x14ac:dyDescent="0.3">
      <c r="A334" s="424"/>
      <c r="B334" s="425"/>
      <c r="C334" s="427"/>
      <c r="D334" s="399"/>
      <c r="E334" s="205" t="s">
        <v>165</v>
      </c>
      <c r="F334" s="205">
        <v>0</v>
      </c>
      <c r="G334" s="430"/>
    </row>
    <row r="335" spans="1:7" x14ac:dyDescent="0.3">
      <c r="A335" s="424"/>
      <c r="B335" s="425"/>
      <c r="C335" s="427"/>
      <c r="D335" s="399"/>
      <c r="E335" s="205" t="s">
        <v>166</v>
      </c>
      <c r="F335" s="205">
        <v>0</v>
      </c>
      <c r="G335" s="430"/>
    </row>
    <row r="336" spans="1:7" ht="15" customHeight="1" x14ac:dyDescent="0.3">
      <c r="A336" s="424"/>
      <c r="B336" s="425"/>
      <c r="C336" s="427"/>
      <c r="D336" s="399"/>
      <c r="E336" s="205" t="s">
        <v>167</v>
      </c>
      <c r="F336" s="209">
        <v>0</v>
      </c>
      <c r="G336" s="430"/>
    </row>
    <row r="337" spans="1:7" ht="21" customHeight="1" x14ac:dyDescent="0.3">
      <c r="A337" s="424"/>
      <c r="B337" s="425"/>
      <c r="C337" s="427"/>
      <c r="D337" s="401"/>
      <c r="E337" s="206" t="s">
        <v>168</v>
      </c>
      <c r="F337" s="206">
        <v>0</v>
      </c>
      <c r="G337" s="430"/>
    </row>
    <row r="338" spans="1:7" ht="25.5" customHeight="1" x14ac:dyDescent="0.3">
      <c r="A338" s="424" t="s">
        <v>159</v>
      </c>
      <c r="B338" s="425" t="s">
        <v>378</v>
      </c>
      <c r="C338" s="426"/>
      <c r="D338" s="398" t="s">
        <v>55</v>
      </c>
      <c r="E338" s="204" t="s">
        <v>8</v>
      </c>
      <c r="F338" s="204">
        <f>F339+F340+F341+F342+F343</f>
        <v>182900</v>
      </c>
      <c r="G338" s="429" t="s">
        <v>148</v>
      </c>
    </row>
    <row r="339" spans="1:7" x14ac:dyDescent="0.3">
      <c r="A339" s="424"/>
      <c r="B339" s="425"/>
      <c r="C339" s="427"/>
      <c r="D339" s="399"/>
      <c r="E339" s="205" t="s">
        <v>164</v>
      </c>
      <c r="F339" s="205">
        <v>51804</v>
      </c>
      <c r="G339" s="430"/>
    </row>
    <row r="340" spans="1:7" x14ac:dyDescent="0.3">
      <c r="A340" s="424"/>
      <c r="B340" s="425"/>
      <c r="C340" s="427"/>
      <c r="D340" s="399"/>
      <c r="E340" s="205" t="s">
        <v>165</v>
      </c>
      <c r="F340" s="205">
        <v>32774</v>
      </c>
      <c r="G340" s="430"/>
    </row>
    <row r="341" spans="1:7" x14ac:dyDescent="0.3">
      <c r="A341" s="424"/>
      <c r="B341" s="425"/>
      <c r="C341" s="427"/>
      <c r="D341" s="399"/>
      <c r="E341" s="205" t="s">
        <v>166</v>
      </c>
      <c r="F341" s="205">
        <v>32774</v>
      </c>
      <c r="G341" s="430"/>
    </row>
    <row r="342" spans="1:7" ht="15" customHeight="1" x14ac:dyDescent="0.3">
      <c r="A342" s="424"/>
      <c r="B342" s="425"/>
      <c r="C342" s="427"/>
      <c r="D342" s="399"/>
      <c r="E342" s="205" t="s">
        <v>167</v>
      </c>
      <c r="F342" s="209">
        <v>32774</v>
      </c>
      <c r="G342" s="430"/>
    </row>
    <row r="343" spans="1:7" ht="15" customHeight="1" x14ac:dyDescent="0.3">
      <c r="A343" s="424"/>
      <c r="B343" s="425"/>
      <c r="C343" s="427"/>
      <c r="D343" s="401"/>
      <c r="E343" s="206" t="s">
        <v>168</v>
      </c>
      <c r="F343" s="206">
        <v>32774</v>
      </c>
      <c r="G343" s="430"/>
    </row>
    <row r="344" spans="1:7" ht="25.5" customHeight="1" x14ac:dyDescent="0.3">
      <c r="A344" s="424"/>
      <c r="B344" s="425"/>
      <c r="C344" s="427"/>
      <c r="D344" s="398" t="s">
        <v>149</v>
      </c>
      <c r="E344" s="204" t="s">
        <v>8</v>
      </c>
      <c r="F344" s="204">
        <v>0</v>
      </c>
      <c r="G344" s="430"/>
    </row>
    <row r="345" spans="1:7" x14ac:dyDescent="0.3">
      <c r="A345" s="424"/>
      <c r="B345" s="425"/>
      <c r="C345" s="427"/>
      <c r="D345" s="399"/>
      <c r="E345" s="205" t="s">
        <v>164</v>
      </c>
      <c r="F345" s="205">
        <v>0</v>
      </c>
      <c r="G345" s="430"/>
    </row>
    <row r="346" spans="1:7" x14ac:dyDescent="0.3">
      <c r="A346" s="424"/>
      <c r="B346" s="425"/>
      <c r="C346" s="427"/>
      <c r="D346" s="399"/>
      <c r="E346" s="205" t="s">
        <v>165</v>
      </c>
      <c r="F346" s="205">
        <v>0</v>
      </c>
      <c r="G346" s="430"/>
    </row>
    <row r="347" spans="1:7" x14ac:dyDescent="0.3">
      <c r="A347" s="424"/>
      <c r="B347" s="425"/>
      <c r="C347" s="427"/>
      <c r="D347" s="399"/>
      <c r="E347" s="205" t="s">
        <v>166</v>
      </c>
      <c r="F347" s="205">
        <v>0</v>
      </c>
      <c r="G347" s="430"/>
    </row>
    <row r="348" spans="1:7" ht="15" customHeight="1" x14ac:dyDescent="0.3">
      <c r="A348" s="424"/>
      <c r="B348" s="425"/>
      <c r="C348" s="427"/>
      <c r="D348" s="399"/>
      <c r="E348" s="205" t="s">
        <v>167</v>
      </c>
      <c r="F348" s="205">
        <v>0</v>
      </c>
      <c r="G348" s="430"/>
    </row>
    <row r="349" spans="1:7" x14ac:dyDescent="0.3">
      <c r="A349" s="424"/>
      <c r="B349" s="425"/>
      <c r="C349" s="427"/>
      <c r="D349" s="401"/>
      <c r="E349" s="206" t="s">
        <v>168</v>
      </c>
      <c r="F349" s="205">
        <v>0</v>
      </c>
      <c r="G349" s="430"/>
    </row>
    <row r="350" spans="1:7" ht="25.5" customHeight="1" x14ac:dyDescent="0.3">
      <c r="A350" s="424"/>
      <c r="B350" s="425"/>
      <c r="C350" s="427"/>
      <c r="D350" s="398" t="s">
        <v>12</v>
      </c>
      <c r="E350" s="204" t="s">
        <v>8</v>
      </c>
      <c r="F350" s="204">
        <v>0</v>
      </c>
      <c r="G350" s="430"/>
    </row>
    <row r="351" spans="1:7" x14ac:dyDescent="0.3">
      <c r="A351" s="424"/>
      <c r="B351" s="425"/>
      <c r="C351" s="427"/>
      <c r="D351" s="399"/>
      <c r="E351" s="205" t="s">
        <v>164</v>
      </c>
      <c r="F351" s="205">
        <v>0</v>
      </c>
      <c r="G351" s="430"/>
    </row>
    <row r="352" spans="1:7" x14ac:dyDescent="0.3">
      <c r="A352" s="424"/>
      <c r="B352" s="425"/>
      <c r="C352" s="427"/>
      <c r="D352" s="399"/>
      <c r="E352" s="205" t="s">
        <v>165</v>
      </c>
      <c r="F352" s="205">
        <v>0</v>
      </c>
      <c r="G352" s="430"/>
    </row>
    <row r="353" spans="1:7" ht="15" customHeight="1" x14ac:dyDescent="0.3">
      <c r="A353" s="424"/>
      <c r="B353" s="425"/>
      <c r="C353" s="427"/>
      <c r="D353" s="399"/>
      <c r="E353" s="205" t="s">
        <v>166</v>
      </c>
      <c r="F353" s="205">
        <v>0</v>
      </c>
      <c r="G353" s="430"/>
    </row>
    <row r="354" spans="1:7" ht="15" customHeight="1" x14ac:dyDescent="0.3">
      <c r="A354" s="424"/>
      <c r="B354" s="425"/>
      <c r="C354" s="427"/>
      <c r="D354" s="399"/>
      <c r="E354" s="205" t="s">
        <v>167</v>
      </c>
      <c r="F354" s="205">
        <v>0</v>
      </c>
      <c r="G354" s="430"/>
    </row>
    <row r="355" spans="1:7" ht="21" customHeight="1" x14ac:dyDescent="0.3">
      <c r="A355" s="424"/>
      <c r="B355" s="425"/>
      <c r="C355" s="427"/>
      <c r="D355" s="401"/>
      <c r="E355" s="206" t="s">
        <v>168</v>
      </c>
      <c r="F355" s="205">
        <v>0</v>
      </c>
      <c r="G355" s="430"/>
    </row>
    <row r="356" spans="1:7" ht="25.5" customHeight="1" x14ac:dyDescent="0.3">
      <c r="A356" s="424"/>
      <c r="B356" s="425"/>
      <c r="C356" s="427"/>
      <c r="D356" s="398" t="s">
        <v>96</v>
      </c>
      <c r="E356" s="204" t="s">
        <v>8</v>
      </c>
      <c r="F356" s="204">
        <v>0</v>
      </c>
      <c r="G356" s="430"/>
    </row>
    <row r="357" spans="1:7" x14ac:dyDescent="0.3">
      <c r="A357" s="424"/>
      <c r="B357" s="425"/>
      <c r="C357" s="427"/>
      <c r="D357" s="399"/>
      <c r="E357" s="205" t="s">
        <v>164</v>
      </c>
      <c r="F357" s="205">
        <v>10</v>
      </c>
      <c r="G357" s="430"/>
    </row>
    <row r="358" spans="1:7" ht="15" customHeight="1" x14ac:dyDescent="0.3">
      <c r="A358" s="424"/>
      <c r="B358" s="425"/>
      <c r="C358" s="427"/>
      <c r="D358" s="399"/>
      <c r="E358" s="205" t="s">
        <v>165</v>
      </c>
      <c r="F358" s="205">
        <v>10</v>
      </c>
      <c r="G358" s="430"/>
    </row>
    <row r="359" spans="1:7" x14ac:dyDescent="0.3">
      <c r="A359" s="424"/>
      <c r="B359" s="425"/>
      <c r="C359" s="427"/>
      <c r="D359" s="399"/>
      <c r="E359" s="205" t="s">
        <v>166</v>
      </c>
      <c r="F359" s="205">
        <v>10</v>
      </c>
      <c r="G359" s="430"/>
    </row>
    <row r="360" spans="1:7" ht="15" customHeight="1" x14ac:dyDescent="0.3">
      <c r="A360" s="424"/>
      <c r="B360" s="425"/>
      <c r="C360" s="427"/>
      <c r="D360" s="399"/>
      <c r="E360" s="205" t="s">
        <v>167</v>
      </c>
      <c r="F360" s="205">
        <v>10</v>
      </c>
      <c r="G360" s="430"/>
    </row>
    <row r="361" spans="1:7" ht="21" customHeight="1" x14ac:dyDescent="0.3">
      <c r="A361" s="424"/>
      <c r="B361" s="425"/>
      <c r="C361" s="427"/>
      <c r="D361" s="401"/>
      <c r="E361" s="206" t="s">
        <v>168</v>
      </c>
      <c r="F361" s="205">
        <v>10</v>
      </c>
      <c r="G361" s="430"/>
    </row>
    <row r="362" spans="1:7" ht="25.5" customHeight="1" x14ac:dyDescent="0.3">
      <c r="A362" s="424"/>
      <c r="B362" s="425"/>
      <c r="C362" s="427"/>
      <c r="D362" s="398" t="s">
        <v>150</v>
      </c>
      <c r="E362" s="204" t="s">
        <v>8</v>
      </c>
      <c r="F362" s="204">
        <f>SUM(F363:F367)</f>
        <v>182900</v>
      </c>
      <c r="G362" s="430"/>
    </row>
    <row r="363" spans="1:7" ht="15" customHeight="1" x14ac:dyDescent="0.3">
      <c r="A363" s="424"/>
      <c r="B363" s="425"/>
      <c r="C363" s="427"/>
      <c r="D363" s="399"/>
      <c r="E363" s="205" t="s">
        <v>164</v>
      </c>
      <c r="F363" s="205">
        <v>51804</v>
      </c>
      <c r="G363" s="430"/>
    </row>
    <row r="364" spans="1:7" x14ac:dyDescent="0.3">
      <c r="A364" s="424"/>
      <c r="B364" s="425"/>
      <c r="C364" s="427"/>
      <c r="D364" s="399"/>
      <c r="E364" s="205" t="s">
        <v>165</v>
      </c>
      <c r="F364" s="205">
        <v>32774</v>
      </c>
      <c r="G364" s="430"/>
    </row>
    <row r="365" spans="1:7" x14ac:dyDescent="0.3">
      <c r="A365" s="424"/>
      <c r="B365" s="425"/>
      <c r="C365" s="427"/>
      <c r="D365" s="399"/>
      <c r="E365" s="205" t="s">
        <v>166</v>
      </c>
      <c r="F365" s="205">
        <v>32774</v>
      </c>
      <c r="G365" s="430"/>
    </row>
    <row r="366" spans="1:7" ht="15" customHeight="1" x14ac:dyDescent="0.3">
      <c r="A366" s="424"/>
      <c r="B366" s="425"/>
      <c r="C366" s="427"/>
      <c r="D366" s="399"/>
      <c r="E366" s="205" t="s">
        <v>167</v>
      </c>
      <c r="F366" s="205">
        <v>32774</v>
      </c>
      <c r="G366" s="430"/>
    </row>
    <row r="367" spans="1:7" ht="21" customHeight="1" x14ac:dyDescent="0.3">
      <c r="A367" s="424"/>
      <c r="B367" s="425"/>
      <c r="C367" s="427"/>
      <c r="D367" s="401"/>
      <c r="E367" s="206" t="s">
        <v>168</v>
      </c>
      <c r="F367" s="205">
        <v>32774</v>
      </c>
      <c r="G367" s="430"/>
    </row>
    <row r="368" spans="1:7" ht="25.5" customHeight="1" x14ac:dyDescent="0.3">
      <c r="A368" s="424" t="s">
        <v>77</v>
      </c>
      <c r="B368" s="425" t="s">
        <v>160</v>
      </c>
      <c r="C368" s="426" t="s">
        <v>632</v>
      </c>
      <c r="D368" s="398" t="s">
        <v>55</v>
      </c>
      <c r="E368" s="204" t="s">
        <v>8</v>
      </c>
      <c r="F368" s="204">
        <f>SUM(F369:F373)</f>
        <v>182900</v>
      </c>
      <c r="G368" s="429" t="s">
        <v>148</v>
      </c>
    </row>
    <row r="369" spans="1:7" x14ac:dyDescent="0.3">
      <c r="A369" s="424"/>
      <c r="B369" s="425"/>
      <c r="C369" s="427"/>
      <c r="D369" s="399"/>
      <c r="E369" s="205" t="s">
        <v>164</v>
      </c>
      <c r="F369" s="205">
        <v>51804</v>
      </c>
      <c r="G369" s="430"/>
    </row>
    <row r="370" spans="1:7" x14ac:dyDescent="0.3">
      <c r="A370" s="424"/>
      <c r="B370" s="425"/>
      <c r="C370" s="427"/>
      <c r="D370" s="399"/>
      <c r="E370" s="205" t="s">
        <v>165</v>
      </c>
      <c r="F370" s="205">
        <v>32774</v>
      </c>
      <c r="G370" s="430"/>
    </row>
    <row r="371" spans="1:7" x14ac:dyDescent="0.3">
      <c r="A371" s="424"/>
      <c r="B371" s="425"/>
      <c r="C371" s="427"/>
      <c r="D371" s="399"/>
      <c r="E371" s="205" t="s">
        <v>166</v>
      </c>
      <c r="F371" s="205">
        <v>32774</v>
      </c>
      <c r="G371" s="430"/>
    </row>
    <row r="372" spans="1:7" ht="15" customHeight="1" x14ac:dyDescent="0.3">
      <c r="A372" s="424"/>
      <c r="B372" s="425"/>
      <c r="C372" s="427"/>
      <c r="D372" s="399"/>
      <c r="E372" s="205" t="s">
        <v>167</v>
      </c>
      <c r="F372" s="209">
        <v>32774</v>
      </c>
      <c r="G372" s="430"/>
    </row>
    <row r="373" spans="1:7" x14ac:dyDescent="0.3">
      <c r="A373" s="424"/>
      <c r="B373" s="425"/>
      <c r="C373" s="427"/>
      <c r="D373" s="401"/>
      <c r="E373" s="206" t="s">
        <v>168</v>
      </c>
      <c r="F373" s="206">
        <v>32774</v>
      </c>
      <c r="G373" s="430"/>
    </row>
    <row r="374" spans="1:7" ht="25.5" customHeight="1" x14ac:dyDescent="0.3">
      <c r="A374" s="424"/>
      <c r="B374" s="425"/>
      <c r="C374" s="427"/>
      <c r="D374" s="398" t="s">
        <v>149</v>
      </c>
      <c r="E374" s="204" t="s">
        <v>8</v>
      </c>
      <c r="F374" s="204">
        <f>SUM(F375:F379)</f>
        <v>0</v>
      </c>
      <c r="G374" s="430"/>
    </row>
    <row r="375" spans="1:7" x14ac:dyDescent="0.3">
      <c r="A375" s="424"/>
      <c r="B375" s="425"/>
      <c r="C375" s="427"/>
      <c r="D375" s="399"/>
      <c r="E375" s="205" t="s">
        <v>164</v>
      </c>
      <c r="F375" s="205">
        <v>0</v>
      </c>
      <c r="G375" s="430"/>
    </row>
    <row r="376" spans="1:7" x14ac:dyDescent="0.3">
      <c r="A376" s="424"/>
      <c r="B376" s="425"/>
      <c r="C376" s="427"/>
      <c r="D376" s="399"/>
      <c r="E376" s="205" t="s">
        <v>165</v>
      </c>
      <c r="F376" s="205">
        <v>0</v>
      </c>
      <c r="G376" s="430"/>
    </row>
    <row r="377" spans="1:7" x14ac:dyDescent="0.3">
      <c r="A377" s="424"/>
      <c r="B377" s="425"/>
      <c r="C377" s="427"/>
      <c r="D377" s="399"/>
      <c r="E377" s="205" t="s">
        <v>166</v>
      </c>
      <c r="F377" s="205">
        <v>0</v>
      </c>
      <c r="G377" s="430"/>
    </row>
    <row r="378" spans="1:7" ht="15" customHeight="1" x14ac:dyDescent="0.3">
      <c r="A378" s="424"/>
      <c r="B378" s="425"/>
      <c r="C378" s="427"/>
      <c r="D378" s="399"/>
      <c r="E378" s="205" t="s">
        <v>167</v>
      </c>
      <c r="F378" s="209">
        <v>0</v>
      </c>
      <c r="G378" s="430"/>
    </row>
    <row r="379" spans="1:7" x14ac:dyDescent="0.3">
      <c r="A379" s="424"/>
      <c r="B379" s="425"/>
      <c r="C379" s="427"/>
      <c r="D379" s="401"/>
      <c r="E379" s="206" t="s">
        <v>168</v>
      </c>
      <c r="F379" s="206">
        <v>0</v>
      </c>
      <c r="G379" s="430"/>
    </row>
    <row r="380" spans="1:7" ht="25.5" customHeight="1" x14ac:dyDescent="0.3">
      <c r="A380" s="424"/>
      <c r="B380" s="425"/>
      <c r="C380" s="427"/>
      <c r="D380" s="398" t="s">
        <v>12</v>
      </c>
      <c r="E380" s="204" t="s">
        <v>8</v>
      </c>
      <c r="F380" s="204">
        <f>SUM(F381:F385)</f>
        <v>0</v>
      </c>
      <c r="G380" s="430"/>
    </row>
    <row r="381" spans="1:7" x14ac:dyDescent="0.3">
      <c r="A381" s="424"/>
      <c r="B381" s="425"/>
      <c r="C381" s="427"/>
      <c r="D381" s="399"/>
      <c r="E381" s="205" t="s">
        <v>164</v>
      </c>
      <c r="F381" s="205">
        <v>0</v>
      </c>
      <c r="G381" s="430"/>
    </row>
    <row r="382" spans="1:7" x14ac:dyDescent="0.3">
      <c r="A382" s="424"/>
      <c r="B382" s="425"/>
      <c r="C382" s="427"/>
      <c r="D382" s="399"/>
      <c r="E382" s="205" t="s">
        <v>165</v>
      </c>
      <c r="F382" s="205">
        <v>0</v>
      </c>
      <c r="G382" s="430"/>
    </row>
    <row r="383" spans="1:7" x14ac:dyDescent="0.3">
      <c r="A383" s="424"/>
      <c r="B383" s="425"/>
      <c r="C383" s="427"/>
      <c r="D383" s="399"/>
      <c r="E383" s="205" t="s">
        <v>166</v>
      </c>
      <c r="F383" s="205">
        <v>0</v>
      </c>
      <c r="G383" s="430"/>
    </row>
    <row r="384" spans="1:7" ht="15" customHeight="1" x14ac:dyDescent="0.3">
      <c r="A384" s="424"/>
      <c r="B384" s="425"/>
      <c r="C384" s="427"/>
      <c r="D384" s="399"/>
      <c r="E384" s="205" t="s">
        <v>167</v>
      </c>
      <c r="F384" s="209">
        <v>0</v>
      </c>
      <c r="G384" s="430"/>
    </row>
    <row r="385" spans="1:7" ht="21" customHeight="1" x14ac:dyDescent="0.3">
      <c r="A385" s="424"/>
      <c r="B385" s="425"/>
      <c r="C385" s="427"/>
      <c r="D385" s="401"/>
      <c r="E385" s="206" t="s">
        <v>168</v>
      </c>
      <c r="F385" s="206">
        <v>0</v>
      </c>
      <c r="G385" s="430"/>
    </row>
    <row r="386" spans="1:7" ht="25.5" customHeight="1" x14ac:dyDescent="0.3">
      <c r="A386" s="424"/>
      <c r="B386" s="425"/>
      <c r="C386" s="427"/>
      <c r="D386" s="398" t="s">
        <v>96</v>
      </c>
      <c r="E386" s="204" t="s">
        <v>8</v>
      </c>
      <c r="F386" s="204">
        <f>SUM(F387:F391)</f>
        <v>0</v>
      </c>
      <c r="G386" s="430"/>
    </row>
    <row r="387" spans="1:7" x14ac:dyDescent="0.3">
      <c r="A387" s="424"/>
      <c r="B387" s="425"/>
      <c r="C387" s="427"/>
      <c r="D387" s="399"/>
      <c r="E387" s="205" t="s">
        <v>164</v>
      </c>
      <c r="F387" s="205">
        <v>0</v>
      </c>
      <c r="G387" s="430"/>
    </row>
    <row r="388" spans="1:7" x14ac:dyDescent="0.3">
      <c r="A388" s="424"/>
      <c r="B388" s="425"/>
      <c r="C388" s="427"/>
      <c r="D388" s="399"/>
      <c r="E388" s="205" t="s">
        <v>165</v>
      </c>
      <c r="F388" s="205">
        <v>0</v>
      </c>
      <c r="G388" s="430"/>
    </row>
    <row r="389" spans="1:7" x14ac:dyDescent="0.3">
      <c r="A389" s="424"/>
      <c r="B389" s="425"/>
      <c r="C389" s="427"/>
      <c r="D389" s="399"/>
      <c r="E389" s="205" t="s">
        <v>166</v>
      </c>
      <c r="F389" s="205">
        <v>0</v>
      </c>
      <c r="G389" s="430"/>
    </row>
    <row r="390" spans="1:7" ht="15" customHeight="1" x14ac:dyDescent="0.3">
      <c r="A390" s="424"/>
      <c r="B390" s="425"/>
      <c r="C390" s="427"/>
      <c r="D390" s="399"/>
      <c r="E390" s="205" t="s">
        <v>167</v>
      </c>
      <c r="F390" s="209">
        <v>0</v>
      </c>
      <c r="G390" s="430"/>
    </row>
    <row r="391" spans="1:7" ht="21" customHeight="1" x14ac:dyDescent="0.3">
      <c r="A391" s="424"/>
      <c r="B391" s="425"/>
      <c r="C391" s="427"/>
      <c r="D391" s="401"/>
      <c r="E391" s="206" t="s">
        <v>168</v>
      </c>
      <c r="F391" s="206">
        <v>0</v>
      </c>
      <c r="G391" s="430"/>
    </row>
    <row r="392" spans="1:7" ht="25.5" customHeight="1" x14ac:dyDescent="0.3">
      <c r="A392" s="424"/>
      <c r="B392" s="425"/>
      <c r="C392" s="427"/>
      <c r="D392" s="398" t="s">
        <v>150</v>
      </c>
      <c r="E392" s="204" t="s">
        <v>8</v>
      </c>
      <c r="F392" s="204">
        <f>SUM(F393:F397)</f>
        <v>182900</v>
      </c>
      <c r="G392" s="430"/>
    </row>
    <row r="393" spans="1:7" x14ac:dyDescent="0.3">
      <c r="A393" s="424"/>
      <c r="B393" s="425"/>
      <c r="C393" s="427"/>
      <c r="D393" s="399"/>
      <c r="E393" s="205" t="s">
        <v>164</v>
      </c>
      <c r="F393" s="205">
        <v>51804</v>
      </c>
      <c r="G393" s="430"/>
    </row>
    <row r="394" spans="1:7" x14ac:dyDescent="0.3">
      <c r="A394" s="424"/>
      <c r="B394" s="425"/>
      <c r="C394" s="427"/>
      <c r="D394" s="399"/>
      <c r="E394" s="205" t="s">
        <v>165</v>
      </c>
      <c r="F394" s="205">
        <v>32774</v>
      </c>
      <c r="G394" s="430"/>
    </row>
    <row r="395" spans="1:7" x14ac:dyDescent="0.3">
      <c r="A395" s="424"/>
      <c r="B395" s="425"/>
      <c r="C395" s="427"/>
      <c r="D395" s="399"/>
      <c r="E395" s="205" t="s">
        <v>166</v>
      </c>
      <c r="F395" s="205">
        <v>32774</v>
      </c>
      <c r="G395" s="430"/>
    </row>
    <row r="396" spans="1:7" ht="15" customHeight="1" x14ac:dyDescent="0.3">
      <c r="A396" s="424"/>
      <c r="B396" s="425"/>
      <c r="C396" s="427"/>
      <c r="D396" s="399"/>
      <c r="E396" s="205" t="s">
        <v>167</v>
      </c>
      <c r="F396" s="209">
        <v>32774</v>
      </c>
      <c r="G396" s="430"/>
    </row>
    <row r="397" spans="1:7" ht="21" customHeight="1" x14ac:dyDescent="0.3">
      <c r="A397" s="424"/>
      <c r="B397" s="425"/>
      <c r="C397" s="427"/>
      <c r="D397" s="401"/>
      <c r="E397" s="206" t="s">
        <v>168</v>
      </c>
      <c r="F397" s="206">
        <v>32774</v>
      </c>
      <c r="G397" s="430"/>
    </row>
    <row r="398" spans="1:7" ht="25.5" customHeight="1" x14ac:dyDescent="0.3">
      <c r="A398" s="424" t="s">
        <v>364</v>
      </c>
      <c r="B398" s="425" t="s">
        <v>365</v>
      </c>
      <c r="C398" s="426" t="s">
        <v>633</v>
      </c>
      <c r="D398" s="398" t="s">
        <v>55</v>
      </c>
      <c r="E398" s="204" t="s">
        <v>8</v>
      </c>
      <c r="F398" s="204">
        <v>0</v>
      </c>
      <c r="G398" s="426" t="s">
        <v>148</v>
      </c>
    </row>
    <row r="399" spans="1:7" x14ac:dyDescent="0.3">
      <c r="A399" s="424"/>
      <c r="B399" s="425"/>
      <c r="C399" s="427"/>
      <c r="D399" s="399"/>
      <c r="E399" s="205" t="s">
        <v>164</v>
      </c>
      <c r="F399" s="205">
        <v>0</v>
      </c>
      <c r="G399" s="427"/>
    </row>
    <row r="400" spans="1:7" x14ac:dyDescent="0.3">
      <c r="A400" s="424"/>
      <c r="B400" s="425"/>
      <c r="C400" s="427"/>
      <c r="D400" s="399"/>
      <c r="E400" s="205" t="s">
        <v>165</v>
      </c>
      <c r="F400" s="205">
        <v>0</v>
      </c>
      <c r="G400" s="427"/>
    </row>
    <row r="401" spans="1:7" x14ac:dyDescent="0.3">
      <c r="A401" s="424"/>
      <c r="B401" s="425"/>
      <c r="C401" s="427"/>
      <c r="D401" s="399"/>
      <c r="E401" s="205" t="s">
        <v>166</v>
      </c>
      <c r="F401" s="205">
        <v>0</v>
      </c>
      <c r="G401" s="427"/>
    </row>
    <row r="402" spans="1:7" ht="15" customHeight="1" x14ac:dyDescent="0.3">
      <c r="A402" s="424"/>
      <c r="B402" s="425"/>
      <c r="C402" s="427"/>
      <c r="D402" s="399"/>
      <c r="E402" s="205" t="s">
        <v>167</v>
      </c>
      <c r="F402" s="209">
        <v>0</v>
      </c>
      <c r="G402" s="427"/>
    </row>
    <row r="403" spans="1:7" x14ac:dyDescent="0.3">
      <c r="A403" s="424"/>
      <c r="B403" s="425"/>
      <c r="C403" s="427"/>
      <c r="D403" s="401"/>
      <c r="E403" s="206" t="s">
        <v>168</v>
      </c>
      <c r="F403" s="206">
        <v>0</v>
      </c>
      <c r="G403" s="427"/>
    </row>
    <row r="404" spans="1:7" ht="25.5" customHeight="1" x14ac:dyDescent="0.3">
      <c r="A404" s="424"/>
      <c r="B404" s="425"/>
      <c r="C404" s="427"/>
      <c r="D404" s="398" t="s">
        <v>149</v>
      </c>
      <c r="E404" s="204" t="s">
        <v>8</v>
      </c>
      <c r="F404" s="204">
        <f>SUM(F405:F409)</f>
        <v>0</v>
      </c>
      <c r="G404" s="427"/>
    </row>
    <row r="405" spans="1:7" x14ac:dyDescent="0.3">
      <c r="A405" s="424"/>
      <c r="B405" s="425"/>
      <c r="C405" s="427"/>
      <c r="D405" s="399"/>
      <c r="E405" s="205" t="s">
        <v>164</v>
      </c>
      <c r="F405" s="205">
        <v>0</v>
      </c>
      <c r="G405" s="427"/>
    </row>
    <row r="406" spans="1:7" x14ac:dyDescent="0.3">
      <c r="A406" s="424"/>
      <c r="B406" s="425"/>
      <c r="C406" s="427"/>
      <c r="D406" s="399"/>
      <c r="E406" s="205" t="s">
        <v>165</v>
      </c>
      <c r="F406" s="205">
        <v>0</v>
      </c>
      <c r="G406" s="427"/>
    </row>
    <row r="407" spans="1:7" x14ac:dyDescent="0.3">
      <c r="A407" s="424"/>
      <c r="B407" s="425"/>
      <c r="C407" s="427"/>
      <c r="D407" s="399"/>
      <c r="E407" s="205" t="s">
        <v>166</v>
      </c>
      <c r="F407" s="205">
        <v>0</v>
      </c>
      <c r="G407" s="427"/>
    </row>
    <row r="408" spans="1:7" ht="15" customHeight="1" x14ac:dyDescent="0.3">
      <c r="A408" s="424"/>
      <c r="B408" s="425"/>
      <c r="C408" s="427"/>
      <c r="D408" s="399"/>
      <c r="E408" s="205" t="s">
        <v>167</v>
      </c>
      <c r="F408" s="209">
        <v>0</v>
      </c>
      <c r="G408" s="427"/>
    </row>
    <row r="409" spans="1:7" x14ac:dyDescent="0.3">
      <c r="A409" s="424"/>
      <c r="B409" s="425"/>
      <c r="C409" s="427"/>
      <c r="D409" s="401"/>
      <c r="E409" s="206" t="s">
        <v>168</v>
      </c>
      <c r="F409" s="206">
        <v>0</v>
      </c>
      <c r="G409" s="427"/>
    </row>
    <row r="410" spans="1:7" ht="25.5" customHeight="1" x14ac:dyDescent="0.3">
      <c r="A410" s="424"/>
      <c r="B410" s="425"/>
      <c r="C410" s="427"/>
      <c r="D410" s="398" t="s">
        <v>12</v>
      </c>
      <c r="E410" s="204" t="s">
        <v>8</v>
      </c>
      <c r="F410" s="204">
        <f>SUM(F411:F415)</f>
        <v>0</v>
      </c>
      <c r="G410" s="427"/>
    </row>
    <row r="411" spans="1:7" x14ac:dyDescent="0.3">
      <c r="A411" s="424"/>
      <c r="B411" s="425"/>
      <c r="C411" s="427"/>
      <c r="D411" s="399"/>
      <c r="E411" s="205" t="s">
        <v>164</v>
      </c>
      <c r="F411" s="205">
        <v>0</v>
      </c>
      <c r="G411" s="427"/>
    </row>
    <row r="412" spans="1:7" x14ac:dyDescent="0.3">
      <c r="A412" s="424"/>
      <c r="B412" s="425"/>
      <c r="C412" s="427"/>
      <c r="D412" s="399"/>
      <c r="E412" s="205" t="s">
        <v>165</v>
      </c>
      <c r="F412" s="205">
        <v>0</v>
      </c>
      <c r="G412" s="427"/>
    </row>
    <row r="413" spans="1:7" x14ac:dyDescent="0.3">
      <c r="A413" s="424"/>
      <c r="B413" s="425"/>
      <c r="C413" s="427"/>
      <c r="D413" s="399"/>
      <c r="E413" s="205" t="s">
        <v>166</v>
      </c>
      <c r="F413" s="205">
        <v>0</v>
      </c>
      <c r="G413" s="427"/>
    </row>
    <row r="414" spans="1:7" ht="15" customHeight="1" x14ac:dyDescent="0.3">
      <c r="A414" s="424"/>
      <c r="B414" s="425"/>
      <c r="C414" s="427"/>
      <c r="D414" s="399"/>
      <c r="E414" s="205" t="s">
        <v>167</v>
      </c>
      <c r="F414" s="209">
        <v>0</v>
      </c>
      <c r="G414" s="427"/>
    </row>
    <row r="415" spans="1:7" ht="21" customHeight="1" x14ac:dyDescent="0.3">
      <c r="A415" s="424"/>
      <c r="B415" s="425"/>
      <c r="C415" s="427"/>
      <c r="D415" s="401"/>
      <c r="E415" s="206" t="s">
        <v>168</v>
      </c>
      <c r="F415" s="206">
        <v>0</v>
      </c>
      <c r="G415" s="427"/>
    </row>
    <row r="416" spans="1:7" ht="25.5" customHeight="1" x14ac:dyDescent="0.3">
      <c r="A416" s="424"/>
      <c r="B416" s="425"/>
      <c r="C416" s="427"/>
      <c r="D416" s="398" t="s">
        <v>96</v>
      </c>
      <c r="E416" s="204" t="s">
        <v>8</v>
      </c>
      <c r="F416" s="204">
        <f>SUM(F417:F421)</f>
        <v>0</v>
      </c>
      <c r="G416" s="427"/>
    </row>
    <row r="417" spans="1:7" x14ac:dyDescent="0.3">
      <c r="A417" s="424"/>
      <c r="B417" s="425"/>
      <c r="C417" s="427"/>
      <c r="D417" s="399"/>
      <c r="E417" s="205" t="s">
        <v>164</v>
      </c>
      <c r="F417" s="205">
        <v>0</v>
      </c>
      <c r="G417" s="427"/>
    </row>
    <row r="418" spans="1:7" x14ac:dyDescent="0.3">
      <c r="A418" s="424"/>
      <c r="B418" s="425"/>
      <c r="C418" s="427"/>
      <c r="D418" s="399"/>
      <c r="E418" s="205" t="s">
        <v>165</v>
      </c>
      <c r="F418" s="205">
        <v>0</v>
      </c>
      <c r="G418" s="427"/>
    </row>
    <row r="419" spans="1:7" x14ac:dyDescent="0.3">
      <c r="A419" s="424"/>
      <c r="B419" s="425"/>
      <c r="C419" s="427"/>
      <c r="D419" s="399"/>
      <c r="E419" s="205" t="s">
        <v>166</v>
      </c>
      <c r="F419" s="205">
        <v>0</v>
      </c>
      <c r="G419" s="427"/>
    </row>
    <row r="420" spans="1:7" ht="15" customHeight="1" x14ac:dyDescent="0.3">
      <c r="A420" s="424"/>
      <c r="B420" s="425"/>
      <c r="C420" s="427"/>
      <c r="D420" s="399"/>
      <c r="E420" s="205" t="s">
        <v>167</v>
      </c>
      <c r="F420" s="209">
        <v>0</v>
      </c>
      <c r="G420" s="427"/>
    </row>
    <row r="421" spans="1:7" ht="21" customHeight="1" x14ac:dyDescent="0.3">
      <c r="A421" s="424"/>
      <c r="B421" s="425"/>
      <c r="C421" s="427"/>
      <c r="D421" s="401"/>
      <c r="E421" s="206" t="s">
        <v>168</v>
      </c>
      <c r="F421" s="206">
        <v>0</v>
      </c>
      <c r="G421" s="427"/>
    </row>
    <row r="422" spans="1:7" ht="25.5" customHeight="1" x14ac:dyDescent="0.3">
      <c r="A422" s="424"/>
      <c r="B422" s="425"/>
      <c r="C422" s="427"/>
      <c r="D422" s="398" t="s">
        <v>150</v>
      </c>
      <c r="E422" s="204" t="s">
        <v>8</v>
      </c>
      <c r="F422" s="204">
        <v>0</v>
      </c>
      <c r="G422" s="427"/>
    </row>
    <row r="423" spans="1:7" x14ac:dyDescent="0.3">
      <c r="A423" s="424"/>
      <c r="B423" s="425"/>
      <c r="C423" s="427"/>
      <c r="D423" s="399"/>
      <c r="E423" s="205" t="s">
        <v>164</v>
      </c>
      <c r="F423" s="205">
        <v>0</v>
      </c>
      <c r="G423" s="427"/>
    </row>
    <row r="424" spans="1:7" x14ac:dyDescent="0.3">
      <c r="A424" s="424"/>
      <c r="B424" s="425"/>
      <c r="C424" s="427"/>
      <c r="D424" s="399"/>
      <c r="E424" s="205" t="s">
        <v>165</v>
      </c>
      <c r="F424" s="205">
        <v>0</v>
      </c>
      <c r="G424" s="427"/>
    </row>
    <row r="425" spans="1:7" x14ac:dyDescent="0.3">
      <c r="A425" s="424"/>
      <c r="B425" s="425"/>
      <c r="C425" s="427"/>
      <c r="D425" s="399"/>
      <c r="E425" s="205" t="s">
        <v>166</v>
      </c>
      <c r="F425" s="205">
        <v>0</v>
      </c>
      <c r="G425" s="427"/>
    </row>
    <row r="426" spans="1:7" ht="15" customHeight="1" x14ac:dyDescent="0.3">
      <c r="A426" s="424"/>
      <c r="B426" s="425"/>
      <c r="C426" s="427"/>
      <c r="D426" s="399"/>
      <c r="E426" s="205" t="s">
        <v>167</v>
      </c>
      <c r="F426" s="209">
        <v>0</v>
      </c>
      <c r="G426" s="427"/>
    </row>
    <row r="427" spans="1:7" ht="21" customHeight="1" x14ac:dyDescent="0.3">
      <c r="A427" s="424"/>
      <c r="B427" s="425"/>
      <c r="C427" s="427"/>
      <c r="D427" s="401"/>
      <c r="E427" s="206" t="s">
        <v>168</v>
      </c>
      <c r="F427" s="206">
        <v>0</v>
      </c>
      <c r="G427" s="428"/>
    </row>
    <row r="428" spans="1:7" ht="25.5" customHeight="1" x14ac:dyDescent="0.3">
      <c r="A428" s="424" t="s">
        <v>81</v>
      </c>
      <c r="B428" s="425" t="s">
        <v>366</v>
      </c>
      <c r="C428" s="426" t="s">
        <v>161</v>
      </c>
      <c r="D428" s="398" t="s">
        <v>55</v>
      </c>
      <c r="E428" s="204" t="s">
        <v>8</v>
      </c>
      <c r="F428" s="204">
        <v>0</v>
      </c>
      <c r="G428" s="426" t="s">
        <v>148</v>
      </c>
    </row>
    <row r="429" spans="1:7" x14ac:dyDescent="0.3">
      <c r="A429" s="424"/>
      <c r="B429" s="425"/>
      <c r="C429" s="427"/>
      <c r="D429" s="399"/>
      <c r="E429" s="205" t="s">
        <v>164</v>
      </c>
      <c r="F429" s="205">
        <v>0</v>
      </c>
      <c r="G429" s="427"/>
    </row>
    <row r="430" spans="1:7" x14ac:dyDescent="0.3">
      <c r="A430" s="424"/>
      <c r="B430" s="425"/>
      <c r="C430" s="427"/>
      <c r="D430" s="399"/>
      <c r="E430" s="205" t="s">
        <v>165</v>
      </c>
      <c r="F430" s="205">
        <v>0</v>
      </c>
      <c r="G430" s="427"/>
    </row>
    <row r="431" spans="1:7" x14ac:dyDescent="0.3">
      <c r="A431" s="424"/>
      <c r="B431" s="425"/>
      <c r="C431" s="427"/>
      <c r="D431" s="399"/>
      <c r="E431" s="205" t="s">
        <v>166</v>
      </c>
      <c r="F431" s="205">
        <f>F437+F443+F449+F455</f>
        <v>0</v>
      </c>
      <c r="G431" s="427"/>
    </row>
    <row r="432" spans="1:7" ht="15" customHeight="1" x14ac:dyDescent="0.3">
      <c r="A432" s="424"/>
      <c r="B432" s="425"/>
      <c r="C432" s="427"/>
      <c r="D432" s="399"/>
      <c r="E432" s="205" t="s">
        <v>167</v>
      </c>
      <c r="F432" s="209">
        <f>F438+F444+F450+F456</f>
        <v>0</v>
      </c>
      <c r="G432" s="427"/>
    </row>
    <row r="433" spans="1:7" x14ac:dyDescent="0.3">
      <c r="A433" s="424"/>
      <c r="B433" s="425"/>
      <c r="C433" s="427"/>
      <c r="D433" s="401"/>
      <c r="E433" s="206" t="s">
        <v>168</v>
      </c>
      <c r="F433" s="206">
        <f>F439+F445+F451+F457</f>
        <v>0</v>
      </c>
      <c r="G433" s="427"/>
    </row>
    <row r="434" spans="1:7" ht="25.5" customHeight="1" x14ac:dyDescent="0.3">
      <c r="A434" s="424"/>
      <c r="B434" s="425"/>
      <c r="C434" s="427"/>
      <c r="D434" s="398" t="s">
        <v>149</v>
      </c>
      <c r="E434" s="204" t="s">
        <v>8</v>
      </c>
      <c r="F434" s="204">
        <v>0</v>
      </c>
      <c r="G434" s="427"/>
    </row>
    <row r="435" spans="1:7" x14ac:dyDescent="0.3">
      <c r="A435" s="424"/>
      <c r="B435" s="425"/>
      <c r="C435" s="427"/>
      <c r="D435" s="399"/>
      <c r="E435" s="205" t="s">
        <v>164</v>
      </c>
      <c r="F435" s="205">
        <v>0</v>
      </c>
      <c r="G435" s="427"/>
    </row>
    <row r="436" spans="1:7" x14ac:dyDescent="0.3">
      <c r="A436" s="424"/>
      <c r="B436" s="425"/>
      <c r="C436" s="427"/>
      <c r="D436" s="399"/>
      <c r="E436" s="205" t="s">
        <v>165</v>
      </c>
      <c r="F436" s="205">
        <v>0</v>
      </c>
      <c r="G436" s="427"/>
    </row>
    <row r="437" spans="1:7" x14ac:dyDescent="0.3">
      <c r="A437" s="424"/>
      <c r="B437" s="425"/>
      <c r="C437" s="427"/>
      <c r="D437" s="399"/>
      <c r="E437" s="205" t="s">
        <v>166</v>
      </c>
      <c r="F437" s="205">
        <v>0</v>
      </c>
      <c r="G437" s="427"/>
    </row>
    <row r="438" spans="1:7" ht="15" customHeight="1" x14ac:dyDescent="0.3">
      <c r="A438" s="424"/>
      <c r="B438" s="425"/>
      <c r="C438" s="427"/>
      <c r="D438" s="399"/>
      <c r="E438" s="205" t="s">
        <v>167</v>
      </c>
      <c r="F438" s="209">
        <v>0</v>
      </c>
      <c r="G438" s="427"/>
    </row>
    <row r="439" spans="1:7" x14ac:dyDescent="0.3">
      <c r="A439" s="424"/>
      <c r="B439" s="425"/>
      <c r="C439" s="427"/>
      <c r="D439" s="401"/>
      <c r="E439" s="206" t="s">
        <v>168</v>
      </c>
      <c r="F439" s="206">
        <v>0</v>
      </c>
      <c r="G439" s="427"/>
    </row>
    <row r="440" spans="1:7" ht="25.5" customHeight="1" x14ac:dyDescent="0.3">
      <c r="A440" s="424"/>
      <c r="B440" s="425"/>
      <c r="C440" s="427"/>
      <c r="D440" s="398" t="s">
        <v>12</v>
      </c>
      <c r="E440" s="204" t="s">
        <v>8</v>
      </c>
      <c r="F440" s="204">
        <f>SUM(F441:F445)</f>
        <v>0</v>
      </c>
      <c r="G440" s="427"/>
    </row>
    <row r="441" spans="1:7" x14ac:dyDescent="0.3">
      <c r="A441" s="424"/>
      <c r="B441" s="425"/>
      <c r="C441" s="427"/>
      <c r="D441" s="399"/>
      <c r="E441" s="205" t="s">
        <v>164</v>
      </c>
      <c r="F441" s="205">
        <v>0</v>
      </c>
      <c r="G441" s="427"/>
    </row>
    <row r="442" spans="1:7" x14ac:dyDescent="0.3">
      <c r="A442" s="424"/>
      <c r="B442" s="425"/>
      <c r="C442" s="427"/>
      <c r="D442" s="399"/>
      <c r="E442" s="205" t="s">
        <v>165</v>
      </c>
      <c r="F442" s="205">
        <v>0</v>
      </c>
      <c r="G442" s="427"/>
    </row>
    <row r="443" spans="1:7" x14ac:dyDescent="0.3">
      <c r="A443" s="424"/>
      <c r="B443" s="425"/>
      <c r="C443" s="427"/>
      <c r="D443" s="399"/>
      <c r="E443" s="205" t="s">
        <v>166</v>
      </c>
      <c r="F443" s="205">
        <v>0</v>
      </c>
      <c r="G443" s="427"/>
    </row>
    <row r="444" spans="1:7" ht="15" customHeight="1" x14ac:dyDescent="0.3">
      <c r="A444" s="424"/>
      <c r="B444" s="425"/>
      <c r="C444" s="427"/>
      <c r="D444" s="399"/>
      <c r="E444" s="205" t="s">
        <v>167</v>
      </c>
      <c r="F444" s="209">
        <v>0</v>
      </c>
      <c r="G444" s="427"/>
    </row>
    <row r="445" spans="1:7" ht="21" customHeight="1" x14ac:dyDescent="0.3">
      <c r="A445" s="424"/>
      <c r="B445" s="425"/>
      <c r="C445" s="427"/>
      <c r="D445" s="401"/>
      <c r="E445" s="206" t="s">
        <v>168</v>
      </c>
      <c r="F445" s="206">
        <v>0</v>
      </c>
      <c r="G445" s="427"/>
    </row>
    <row r="446" spans="1:7" ht="25.5" customHeight="1" x14ac:dyDescent="0.3">
      <c r="A446" s="424"/>
      <c r="B446" s="425"/>
      <c r="C446" s="427"/>
      <c r="D446" s="398" t="s">
        <v>96</v>
      </c>
      <c r="E446" s="204" t="s">
        <v>8</v>
      </c>
      <c r="F446" s="204">
        <f>SUM(F447:F451)</f>
        <v>0</v>
      </c>
      <c r="G446" s="427"/>
    </row>
    <row r="447" spans="1:7" x14ac:dyDescent="0.3">
      <c r="A447" s="424"/>
      <c r="B447" s="425"/>
      <c r="C447" s="427"/>
      <c r="D447" s="399"/>
      <c r="E447" s="205" t="s">
        <v>164</v>
      </c>
      <c r="F447" s="205">
        <v>0</v>
      </c>
      <c r="G447" s="427"/>
    </row>
    <row r="448" spans="1:7" x14ac:dyDescent="0.3">
      <c r="A448" s="424"/>
      <c r="B448" s="425"/>
      <c r="C448" s="427"/>
      <c r="D448" s="399"/>
      <c r="E448" s="205" t="s">
        <v>165</v>
      </c>
      <c r="F448" s="205">
        <v>0</v>
      </c>
      <c r="G448" s="427"/>
    </row>
    <row r="449" spans="1:7" x14ac:dyDescent="0.3">
      <c r="A449" s="424"/>
      <c r="B449" s="425"/>
      <c r="C449" s="427"/>
      <c r="D449" s="399"/>
      <c r="E449" s="205" t="s">
        <v>166</v>
      </c>
      <c r="F449" s="205">
        <v>0</v>
      </c>
      <c r="G449" s="427"/>
    </row>
    <row r="450" spans="1:7" ht="15" customHeight="1" x14ac:dyDescent="0.3">
      <c r="A450" s="424"/>
      <c r="B450" s="425"/>
      <c r="C450" s="427"/>
      <c r="D450" s="399"/>
      <c r="E450" s="205" t="s">
        <v>167</v>
      </c>
      <c r="F450" s="209">
        <v>0</v>
      </c>
      <c r="G450" s="427"/>
    </row>
    <row r="451" spans="1:7" ht="21" customHeight="1" x14ac:dyDescent="0.3">
      <c r="A451" s="424"/>
      <c r="B451" s="425"/>
      <c r="C451" s="427"/>
      <c r="D451" s="401"/>
      <c r="E451" s="206" t="s">
        <v>168</v>
      </c>
      <c r="F451" s="206">
        <v>0</v>
      </c>
      <c r="G451" s="427"/>
    </row>
    <row r="452" spans="1:7" ht="25.5" customHeight="1" x14ac:dyDescent="0.3">
      <c r="A452" s="424"/>
      <c r="B452" s="425"/>
      <c r="C452" s="427"/>
      <c r="D452" s="398" t="s">
        <v>541</v>
      </c>
      <c r="E452" s="204" t="s">
        <v>8</v>
      </c>
      <c r="F452" s="204">
        <v>0</v>
      </c>
      <c r="G452" s="427"/>
    </row>
    <row r="453" spans="1:7" x14ac:dyDescent="0.3">
      <c r="A453" s="424"/>
      <c r="B453" s="425"/>
      <c r="C453" s="427"/>
      <c r="D453" s="399"/>
      <c r="E453" s="205" t="s">
        <v>164</v>
      </c>
      <c r="F453" s="205">
        <v>0</v>
      </c>
      <c r="G453" s="427"/>
    </row>
    <row r="454" spans="1:7" x14ac:dyDescent="0.3">
      <c r="A454" s="424"/>
      <c r="B454" s="425"/>
      <c r="C454" s="427"/>
      <c r="D454" s="399"/>
      <c r="E454" s="212" t="s">
        <v>165</v>
      </c>
      <c r="F454" s="212">
        <v>0</v>
      </c>
      <c r="G454" s="427"/>
    </row>
    <row r="455" spans="1:7" x14ac:dyDescent="0.3">
      <c r="A455" s="424"/>
      <c r="B455" s="425"/>
      <c r="C455" s="427"/>
      <c r="D455" s="399"/>
      <c r="E455" s="212" t="s">
        <v>166</v>
      </c>
      <c r="F455" s="212">
        <v>0</v>
      </c>
      <c r="G455" s="427"/>
    </row>
    <row r="456" spans="1:7" ht="15" customHeight="1" x14ac:dyDescent="0.3">
      <c r="A456" s="424"/>
      <c r="B456" s="425"/>
      <c r="C456" s="427"/>
      <c r="D456" s="399"/>
      <c r="E456" s="212" t="s">
        <v>167</v>
      </c>
      <c r="F456" s="210">
        <v>0</v>
      </c>
      <c r="G456" s="427"/>
    </row>
    <row r="457" spans="1:7" ht="21" customHeight="1" x14ac:dyDescent="0.3">
      <c r="A457" s="424"/>
      <c r="B457" s="425"/>
      <c r="C457" s="427"/>
      <c r="D457" s="401"/>
      <c r="E457" s="213" t="s">
        <v>168</v>
      </c>
      <c r="F457" s="213">
        <v>0</v>
      </c>
      <c r="G457" s="428"/>
    </row>
    <row r="458" spans="1:7" ht="25.5" customHeight="1" x14ac:dyDescent="0.3">
      <c r="A458" s="416" t="s">
        <v>280</v>
      </c>
      <c r="B458" s="418" t="s">
        <v>367</v>
      </c>
      <c r="C458" s="418" t="s">
        <v>634</v>
      </c>
      <c r="D458" s="421" t="s">
        <v>55</v>
      </c>
      <c r="E458" s="211" t="s">
        <v>8</v>
      </c>
      <c r="F458" s="211">
        <v>0</v>
      </c>
      <c r="G458" s="418" t="s">
        <v>148</v>
      </c>
    </row>
    <row r="459" spans="1:7" x14ac:dyDescent="0.3">
      <c r="A459" s="416"/>
      <c r="B459" s="419"/>
      <c r="C459" s="419"/>
      <c r="D459" s="422"/>
      <c r="E459" s="212" t="s">
        <v>164</v>
      </c>
      <c r="F459" s="212">
        <v>0</v>
      </c>
      <c r="G459" s="419"/>
    </row>
    <row r="460" spans="1:7" x14ac:dyDescent="0.3">
      <c r="A460" s="416"/>
      <c r="B460" s="419"/>
      <c r="C460" s="419"/>
      <c r="D460" s="422"/>
      <c r="E460" s="212" t="s">
        <v>165</v>
      </c>
      <c r="F460" s="212">
        <v>0</v>
      </c>
      <c r="G460" s="419"/>
    </row>
    <row r="461" spans="1:7" x14ac:dyDescent="0.3">
      <c r="A461" s="416"/>
      <c r="B461" s="419"/>
      <c r="C461" s="419"/>
      <c r="D461" s="422"/>
      <c r="E461" s="212" t="s">
        <v>166</v>
      </c>
      <c r="F461" s="212">
        <v>0</v>
      </c>
      <c r="G461" s="419"/>
    </row>
    <row r="462" spans="1:7" ht="15" customHeight="1" x14ac:dyDescent="0.3">
      <c r="A462" s="416"/>
      <c r="B462" s="419"/>
      <c r="C462" s="419"/>
      <c r="D462" s="422"/>
      <c r="E462" s="212" t="s">
        <v>167</v>
      </c>
      <c r="F462" s="210">
        <v>0</v>
      </c>
      <c r="G462" s="419"/>
    </row>
    <row r="463" spans="1:7" x14ac:dyDescent="0.3">
      <c r="A463" s="416"/>
      <c r="B463" s="419"/>
      <c r="C463" s="419"/>
      <c r="D463" s="423"/>
      <c r="E463" s="213" t="s">
        <v>168</v>
      </c>
      <c r="F463" s="213">
        <v>0</v>
      </c>
      <c r="G463" s="419"/>
    </row>
    <row r="464" spans="1:7" ht="25.5" customHeight="1" x14ac:dyDescent="0.3">
      <c r="A464" s="416"/>
      <c r="B464" s="419"/>
      <c r="C464" s="419"/>
      <c r="D464" s="421" t="s">
        <v>149</v>
      </c>
      <c r="E464" s="211" t="s">
        <v>8</v>
      </c>
      <c r="F464" s="211">
        <f>SUM(F465:F469)</f>
        <v>0</v>
      </c>
      <c r="G464" s="419"/>
    </row>
    <row r="465" spans="1:7" x14ac:dyDescent="0.3">
      <c r="A465" s="416"/>
      <c r="B465" s="419"/>
      <c r="C465" s="419"/>
      <c r="D465" s="422"/>
      <c r="E465" s="212" t="s">
        <v>164</v>
      </c>
      <c r="F465" s="212">
        <v>0</v>
      </c>
      <c r="G465" s="419"/>
    </row>
    <row r="466" spans="1:7" x14ac:dyDescent="0.3">
      <c r="A466" s="416"/>
      <c r="B466" s="419"/>
      <c r="C466" s="419"/>
      <c r="D466" s="422"/>
      <c r="E466" s="212" t="s">
        <v>165</v>
      </c>
      <c r="F466" s="212">
        <v>0</v>
      </c>
      <c r="G466" s="419"/>
    </row>
    <row r="467" spans="1:7" x14ac:dyDescent="0.3">
      <c r="A467" s="416"/>
      <c r="B467" s="419"/>
      <c r="C467" s="419"/>
      <c r="D467" s="422"/>
      <c r="E467" s="212" t="s">
        <v>166</v>
      </c>
      <c r="F467" s="212">
        <v>0</v>
      </c>
      <c r="G467" s="419"/>
    </row>
    <row r="468" spans="1:7" ht="15" customHeight="1" x14ac:dyDescent="0.3">
      <c r="A468" s="416"/>
      <c r="B468" s="419"/>
      <c r="C468" s="419"/>
      <c r="D468" s="422"/>
      <c r="E468" s="212" t="s">
        <v>167</v>
      </c>
      <c r="F468" s="210">
        <v>0</v>
      </c>
      <c r="G468" s="419"/>
    </row>
    <row r="469" spans="1:7" x14ac:dyDescent="0.3">
      <c r="A469" s="416"/>
      <c r="B469" s="419"/>
      <c r="C469" s="419"/>
      <c r="D469" s="423"/>
      <c r="E469" s="213" t="s">
        <v>168</v>
      </c>
      <c r="F469" s="213">
        <v>0</v>
      </c>
      <c r="G469" s="419"/>
    </row>
    <row r="470" spans="1:7" ht="25.5" customHeight="1" x14ac:dyDescent="0.3">
      <c r="A470" s="416"/>
      <c r="B470" s="419"/>
      <c r="C470" s="419"/>
      <c r="D470" s="421" t="s">
        <v>12</v>
      </c>
      <c r="E470" s="211" t="s">
        <v>8</v>
      </c>
      <c r="F470" s="211">
        <f>SUM(F471:F475)</f>
        <v>0</v>
      </c>
      <c r="G470" s="419"/>
    </row>
    <row r="471" spans="1:7" x14ac:dyDescent="0.3">
      <c r="A471" s="416"/>
      <c r="B471" s="419"/>
      <c r="C471" s="419"/>
      <c r="D471" s="422"/>
      <c r="E471" s="212" t="s">
        <v>164</v>
      </c>
      <c r="F471" s="212">
        <v>0</v>
      </c>
      <c r="G471" s="419"/>
    </row>
    <row r="472" spans="1:7" x14ac:dyDescent="0.3">
      <c r="A472" s="416"/>
      <c r="B472" s="419"/>
      <c r="C472" s="419"/>
      <c r="D472" s="422"/>
      <c r="E472" s="212" t="s">
        <v>165</v>
      </c>
      <c r="F472" s="212">
        <v>0</v>
      </c>
      <c r="G472" s="419"/>
    </row>
    <row r="473" spans="1:7" x14ac:dyDescent="0.3">
      <c r="A473" s="416"/>
      <c r="B473" s="419"/>
      <c r="C473" s="419"/>
      <c r="D473" s="422"/>
      <c r="E473" s="212" t="s">
        <v>166</v>
      </c>
      <c r="F473" s="212">
        <v>0</v>
      </c>
      <c r="G473" s="419"/>
    </row>
    <row r="474" spans="1:7" ht="15" customHeight="1" x14ac:dyDescent="0.3">
      <c r="A474" s="416"/>
      <c r="B474" s="419"/>
      <c r="C474" s="419"/>
      <c r="D474" s="422"/>
      <c r="E474" s="212" t="s">
        <v>167</v>
      </c>
      <c r="F474" s="210">
        <v>0</v>
      </c>
      <c r="G474" s="419"/>
    </row>
    <row r="475" spans="1:7" ht="21" customHeight="1" x14ac:dyDescent="0.3">
      <c r="A475" s="416"/>
      <c r="B475" s="419"/>
      <c r="C475" s="419"/>
      <c r="D475" s="423"/>
      <c r="E475" s="213" t="s">
        <v>168</v>
      </c>
      <c r="F475" s="213">
        <v>0</v>
      </c>
      <c r="G475" s="419"/>
    </row>
    <row r="476" spans="1:7" ht="25.5" customHeight="1" x14ac:dyDescent="0.3">
      <c r="A476" s="416"/>
      <c r="B476" s="419"/>
      <c r="C476" s="419"/>
      <c r="D476" s="421" t="s">
        <v>96</v>
      </c>
      <c r="E476" s="211" t="s">
        <v>8</v>
      </c>
      <c r="F476" s="211">
        <f>SUM(F477:F481)</f>
        <v>0</v>
      </c>
      <c r="G476" s="419"/>
    </row>
    <row r="477" spans="1:7" x14ac:dyDescent="0.3">
      <c r="A477" s="416"/>
      <c r="B477" s="419"/>
      <c r="C477" s="419"/>
      <c r="D477" s="422"/>
      <c r="E477" s="212" t="s">
        <v>164</v>
      </c>
      <c r="F477" s="212">
        <v>0</v>
      </c>
      <c r="G477" s="419"/>
    </row>
    <row r="478" spans="1:7" x14ac:dyDescent="0.3">
      <c r="A478" s="416"/>
      <c r="B478" s="419"/>
      <c r="C478" s="419"/>
      <c r="D478" s="422"/>
      <c r="E478" s="212" t="s">
        <v>165</v>
      </c>
      <c r="F478" s="212">
        <v>0</v>
      </c>
      <c r="G478" s="419"/>
    </row>
    <row r="479" spans="1:7" x14ac:dyDescent="0.3">
      <c r="A479" s="416"/>
      <c r="B479" s="419"/>
      <c r="C479" s="419"/>
      <c r="D479" s="422"/>
      <c r="E479" s="212" t="s">
        <v>166</v>
      </c>
      <c r="F479" s="212">
        <v>0</v>
      </c>
      <c r="G479" s="419"/>
    </row>
    <row r="480" spans="1:7" ht="15" customHeight="1" x14ac:dyDescent="0.3">
      <c r="A480" s="416"/>
      <c r="B480" s="419"/>
      <c r="C480" s="419"/>
      <c r="D480" s="422"/>
      <c r="E480" s="212" t="s">
        <v>167</v>
      </c>
      <c r="F480" s="210">
        <v>0</v>
      </c>
      <c r="G480" s="419"/>
    </row>
    <row r="481" spans="1:7" ht="21" customHeight="1" x14ac:dyDescent="0.3">
      <c r="A481" s="416"/>
      <c r="B481" s="419"/>
      <c r="C481" s="419"/>
      <c r="D481" s="423"/>
      <c r="E481" s="213" t="s">
        <v>168</v>
      </c>
      <c r="F481" s="213">
        <v>0</v>
      </c>
      <c r="G481" s="419"/>
    </row>
    <row r="482" spans="1:7" ht="25.5" customHeight="1" x14ac:dyDescent="0.3">
      <c r="A482" s="416"/>
      <c r="B482" s="419"/>
      <c r="C482" s="419"/>
      <c r="D482" s="421" t="s">
        <v>14</v>
      </c>
      <c r="E482" s="211" t="s">
        <v>8</v>
      </c>
      <c r="F482" s="211">
        <v>0</v>
      </c>
      <c r="G482" s="419"/>
    </row>
    <row r="483" spans="1:7" x14ac:dyDescent="0.3">
      <c r="A483" s="416"/>
      <c r="B483" s="419"/>
      <c r="C483" s="419"/>
      <c r="D483" s="422"/>
      <c r="E483" s="212" t="s">
        <v>164</v>
      </c>
      <c r="F483" s="212">
        <v>0</v>
      </c>
      <c r="G483" s="419"/>
    </row>
    <row r="484" spans="1:7" x14ac:dyDescent="0.3">
      <c r="A484" s="416"/>
      <c r="B484" s="419"/>
      <c r="C484" s="419"/>
      <c r="D484" s="422"/>
      <c r="E484" s="212" t="s">
        <v>165</v>
      </c>
      <c r="F484" s="212">
        <v>0</v>
      </c>
      <c r="G484" s="419"/>
    </row>
    <row r="485" spans="1:7" x14ac:dyDescent="0.3">
      <c r="A485" s="416"/>
      <c r="B485" s="419"/>
      <c r="C485" s="419"/>
      <c r="D485" s="422"/>
      <c r="E485" s="212" t="s">
        <v>166</v>
      </c>
      <c r="F485" s="212">
        <v>0</v>
      </c>
      <c r="G485" s="419"/>
    </row>
    <row r="486" spans="1:7" ht="15" customHeight="1" x14ac:dyDescent="0.3">
      <c r="A486" s="416"/>
      <c r="B486" s="419"/>
      <c r="C486" s="419"/>
      <c r="D486" s="422"/>
      <c r="E486" s="212" t="s">
        <v>167</v>
      </c>
      <c r="F486" s="210">
        <v>0</v>
      </c>
      <c r="G486" s="419"/>
    </row>
    <row r="487" spans="1:7" ht="21" customHeight="1" x14ac:dyDescent="0.3">
      <c r="A487" s="416"/>
      <c r="B487" s="420"/>
      <c r="C487" s="420"/>
      <c r="D487" s="423"/>
      <c r="E487" s="213" t="s">
        <v>168</v>
      </c>
      <c r="F487" s="213">
        <v>0</v>
      </c>
      <c r="G487" s="420"/>
    </row>
    <row r="488" spans="1:7" ht="25.5" customHeight="1" x14ac:dyDescent="0.3">
      <c r="A488" s="416" t="s">
        <v>281</v>
      </c>
      <c r="B488" s="417" t="s">
        <v>169</v>
      </c>
      <c r="C488" s="418" t="s">
        <v>163</v>
      </c>
      <c r="D488" s="421" t="s">
        <v>55</v>
      </c>
      <c r="E488" s="211" t="s">
        <v>8</v>
      </c>
      <c r="F488" s="211">
        <f>SUM(F489:F493)</f>
        <v>0</v>
      </c>
      <c r="G488" s="418" t="s">
        <v>148</v>
      </c>
    </row>
    <row r="489" spans="1:7" x14ac:dyDescent="0.3">
      <c r="A489" s="416"/>
      <c r="B489" s="417"/>
      <c r="C489" s="419"/>
      <c r="D489" s="422"/>
      <c r="E489" s="212" t="s">
        <v>164</v>
      </c>
      <c r="F489" s="212">
        <v>0</v>
      </c>
      <c r="G489" s="419"/>
    </row>
    <row r="490" spans="1:7" x14ac:dyDescent="0.3">
      <c r="A490" s="416"/>
      <c r="B490" s="417"/>
      <c r="C490" s="419"/>
      <c r="D490" s="422"/>
      <c r="E490" s="212" t="s">
        <v>165</v>
      </c>
      <c r="F490" s="212">
        <v>0</v>
      </c>
      <c r="G490" s="419"/>
    </row>
    <row r="491" spans="1:7" x14ac:dyDescent="0.3">
      <c r="A491" s="416"/>
      <c r="B491" s="417"/>
      <c r="C491" s="419"/>
      <c r="D491" s="422"/>
      <c r="E491" s="212" t="s">
        <v>166</v>
      </c>
      <c r="F491" s="212">
        <v>0</v>
      </c>
      <c r="G491" s="419"/>
    </row>
    <row r="492" spans="1:7" ht="15" customHeight="1" x14ac:dyDescent="0.3">
      <c r="A492" s="416"/>
      <c r="B492" s="417"/>
      <c r="C492" s="419"/>
      <c r="D492" s="422"/>
      <c r="E492" s="212" t="s">
        <v>167</v>
      </c>
      <c r="F492" s="210">
        <v>0</v>
      </c>
      <c r="G492" s="419"/>
    </row>
    <row r="493" spans="1:7" x14ac:dyDescent="0.3">
      <c r="A493" s="416"/>
      <c r="B493" s="417"/>
      <c r="C493" s="419"/>
      <c r="D493" s="423"/>
      <c r="E493" s="213" t="s">
        <v>168</v>
      </c>
      <c r="F493" s="213">
        <v>0</v>
      </c>
      <c r="G493" s="419"/>
    </row>
    <row r="494" spans="1:7" ht="25.5" customHeight="1" x14ac:dyDescent="0.3">
      <c r="A494" s="416"/>
      <c r="B494" s="417"/>
      <c r="C494" s="419"/>
      <c r="D494" s="421" t="s">
        <v>149</v>
      </c>
      <c r="E494" s="211" t="s">
        <v>8</v>
      </c>
      <c r="F494" s="211">
        <f>SUM(F495:F499)</f>
        <v>0</v>
      </c>
      <c r="G494" s="419"/>
    </row>
    <row r="495" spans="1:7" x14ac:dyDescent="0.3">
      <c r="A495" s="416"/>
      <c r="B495" s="417"/>
      <c r="C495" s="419"/>
      <c r="D495" s="422"/>
      <c r="E495" s="212" t="s">
        <v>164</v>
      </c>
      <c r="F495" s="212">
        <v>0</v>
      </c>
      <c r="G495" s="419"/>
    </row>
    <row r="496" spans="1:7" x14ac:dyDescent="0.3">
      <c r="A496" s="416"/>
      <c r="B496" s="417"/>
      <c r="C496" s="419"/>
      <c r="D496" s="422"/>
      <c r="E496" s="212" t="s">
        <v>165</v>
      </c>
      <c r="F496" s="212">
        <v>0</v>
      </c>
      <c r="G496" s="419"/>
    </row>
    <row r="497" spans="1:7" x14ac:dyDescent="0.3">
      <c r="A497" s="416"/>
      <c r="B497" s="417"/>
      <c r="C497" s="419"/>
      <c r="D497" s="422"/>
      <c r="E497" s="212" t="s">
        <v>166</v>
      </c>
      <c r="F497" s="212">
        <v>0</v>
      </c>
      <c r="G497" s="419"/>
    </row>
    <row r="498" spans="1:7" ht="15" customHeight="1" x14ac:dyDescent="0.3">
      <c r="A498" s="416"/>
      <c r="B498" s="417"/>
      <c r="C498" s="419"/>
      <c r="D498" s="422"/>
      <c r="E498" s="212" t="s">
        <v>167</v>
      </c>
      <c r="F498" s="210">
        <v>0</v>
      </c>
      <c r="G498" s="419"/>
    </row>
    <row r="499" spans="1:7" x14ac:dyDescent="0.3">
      <c r="A499" s="416"/>
      <c r="B499" s="417"/>
      <c r="C499" s="419"/>
      <c r="D499" s="423"/>
      <c r="E499" s="213" t="s">
        <v>168</v>
      </c>
      <c r="F499" s="213">
        <v>0</v>
      </c>
      <c r="G499" s="419"/>
    </row>
    <row r="500" spans="1:7" ht="25.5" customHeight="1" x14ac:dyDescent="0.3">
      <c r="A500" s="416"/>
      <c r="B500" s="417"/>
      <c r="C500" s="419"/>
      <c r="D500" s="421" t="s">
        <v>12</v>
      </c>
      <c r="E500" s="211" t="s">
        <v>8</v>
      </c>
      <c r="F500" s="211">
        <f>SUM(F501:F505)</f>
        <v>0</v>
      </c>
      <c r="G500" s="419"/>
    </row>
    <row r="501" spans="1:7" x14ac:dyDescent="0.3">
      <c r="A501" s="416"/>
      <c r="B501" s="417"/>
      <c r="C501" s="419"/>
      <c r="D501" s="422"/>
      <c r="E501" s="212" t="s">
        <v>164</v>
      </c>
      <c r="F501" s="212">
        <v>0</v>
      </c>
      <c r="G501" s="419"/>
    </row>
    <row r="502" spans="1:7" x14ac:dyDescent="0.3">
      <c r="A502" s="416"/>
      <c r="B502" s="417"/>
      <c r="C502" s="419"/>
      <c r="D502" s="422"/>
      <c r="E502" s="212" t="s">
        <v>165</v>
      </c>
      <c r="F502" s="212">
        <v>0</v>
      </c>
      <c r="G502" s="419"/>
    </row>
    <row r="503" spans="1:7" x14ac:dyDescent="0.3">
      <c r="A503" s="416"/>
      <c r="B503" s="417"/>
      <c r="C503" s="419"/>
      <c r="D503" s="422"/>
      <c r="E503" s="212" t="s">
        <v>166</v>
      </c>
      <c r="F503" s="212">
        <v>0</v>
      </c>
      <c r="G503" s="419"/>
    </row>
    <row r="504" spans="1:7" ht="15" customHeight="1" x14ac:dyDescent="0.3">
      <c r="A504" s="416"/>
      <c r="B504" s="417"/>
      <c r="C504" s="419"/>
      <c r="D504" s="422"/>
      <c r="E504" s="212" t="s">
        <v>167</v>
      </c>
      <c r="F504" s="210">
        <v>0</v>
      </c>
      <c r="G504" s="419"/>
    </row>
    <row r="505" spans="1:7" ht="21" customHeight="1" x14ac:dyDescent="0.3">
      <c r="A505" s="416"/>
      <c r="B505" s="417"/>
      <c r="C505" s="419"/>
      <c r="D505" s="423"/>
      <c r="E505" s="213" t="s">
        <v>168</v>
      </c>
      <c r="F505" s="213">
        <v>0</v>
      </c>
      <c r="G505" s="419"/>
    </row>
    <row r="506" spans="1:7" ht="25.5" customHeight="1" x14ac:dyDescent="0.3">
      <c r="A506" s="416"/>
      <c r="B506" s="417"/>
      <c r="C506" s="419"/>
      <c r="D506" s="421" t="s">
        <v>96</v>
      </c>
      <c r="E506" s="211" t="s">
        <v>8</v>
      </c>
      <c r="F506" s="211">
        <f>SUM(F507:F511)</f>
        <v>0</v>
      </c>
      <c r="G506" s="419"/>
    </row>
    <row r="507" spans="1:7" x14ac:dyDescent="0.3">
      <c r="A507" s="416"/>
      <c r="B507" s="417"/>
      <c r="C507" s="419"/>
      <c r="D507" s="422"/>
      <c r="E507" s="212" t="s">
        <v>164</v>
      </c>
      <c r="F507" s="212">
        <v>0</v>
      </c>
      <c r="G507" s="419"/>
    </row>
    <row r="508" spans="1:7" x14ac:dyDescent="0.3">
      <c r="A508" s="416"/>
      <c r="B508" s="417"/>
      <c r="C508" s="419"/>
      <c r="D508" s="422"/>
      <c r="E508" s="212" t="s">
        <v>165</v>
      </c>
      <c r="F508" s="212">
        <v>0</v>
      </c>
      <c r="G508" s="419"/>
    </row>
    <row r="509" spans="1:7" x14ac:dyDescent="0.3">
      <c r="A509" s="416"/>
      <c r="B509" s="417"/>
      <c r="C509" s="419"/>
      <c r="D509" s="422"/>
      <c r="E509" s="212" t="s">
        <v>166</v>
      </c>
      <c r="F509" s="212">
        <v>0</v>
      </c>
      <c r="G509" s="419"/>
    </row>
    <row r="510" spans="1:7" ht="15" customHeight="1" x14ac:dyDescent="0.3">
      <c r="A510" s="416"/>
      <c r="B510" s="417"/>
      <c r="C510" s="419"/>
      <c r="D510" s="422"/>
      <c r="E510" s="212" t="s">
        <v>167</v>
      </c>
      <c r="F510" s="210">
        <v>0</v>
      </c>
      <c r="G510" s="419"/>
    </row>
    <row r="511" spans="1:7" ht="21" customHeight="1" x14ac:dyDescent="0.3">
      <c r="A511" s="416"/>
      <c r="B511" s="417"/>
      <c r="C511" s="419"/>
      <c r="D511" s="423"/>
      <c r="E511" s="213" t="s">
        <v>168</v>
      </c>
      <c r="F511" s="213">
        <v>0</v>
      </c>
      <c r="G511" s="419"/>
    </row>
    <row r="512" spans="1:7" ht="25.5" customHeight="1" x14ac:dyDescent="0.3">
      <c r="A512" s="416"/>
      <c r="B512" s="417"/>
      <c r="C512" s="419"/>
      <c r="D512" s="421" t="s">
        <v>14</v>
      </c>
      <c r="E512" s="211" t="s">
        <v>8</v>
      </c>
      <c r="F512" s="211">
        <v>0</v>
      </c>
      <c r="G512" s="419"/>
    </row>
    <row r="513" spans="1:7" x14ac:dyDescent="0.3">
      <c r="A513" s="416"/>
      <c r="B513" s="417"/>
      <c r="C513" s="419"/>
      <c r="D513" s="422"/>
      <c r="E513" s="212" t="s">
        <v>164</v>
      </c>
      <c r="F513" s="212">
        <v>0</v>
      </c>
      <c r="G513" s="419"/>
    </row>
    <row r="514" spans="1:7" x14ac:dyDescent="0.3">
      <c r="A514" s="416"/>
      <c r="B514" s="417"/>
      <c r="C514" s="419"/>
      <c r="D514" s="422"/>
      <c r="E514" s="212" t="s">
        <v>165</v>
      </c>
      <c r="F514" s="212">
        <v>0</v>
      </c>
      <c r="G514" s="419"/>
    </row>
    <row r="515" spans="1:7" x14ac:dyDescent="0.3">
      <c r="A515" s="416"/>
      <c r="B515" s="417"/>
      <c r="C515" s="419"/>
      <c r="D515" s="422"/>
      <c r="E515" s="212" t="s">
        <v>166</v>
      </c>
      <c r="F515" s="212">
        <v>0</v>
      </c>
      <c r="G515" s="419"/>
    </row>
    <row r="516" spans="1:7" ht="15" customHeight="1" x14ac:dyDescent="0.3">
      <c r="A516" s="416"/>
      <c r="B516" s="417"/>
      <c r="C516" s="419"/>
      <c r="D516" s="422"/>
      <c r="E516" s="212" t="s">
        <v>167</v>
      </c>
      <c r="F516" s="210">
        <v>0</v>
      </c>
      <c r="G516" s="419"/>
    </row>
    <row r="517" spans="1:7" ht="21" customHeight="1" x14ac:dyDescent="0.3">
      <c r="A517" s="416"/>
      <c r="B517" s="417"/>
      <c r="C517" s="419"/>
      <c r="D517" s="423"/>
      <c r="E517" s="213" t="s">
        <v>168</v>
      </c>
      <c r="F517" s="213">
        <v>0</v>
      </c>
      <c r="G517" s="420"/>
    </row>
    <row r="518" spans="1:7" ht="25.5" customHeight="1" x14ac:dyDescent="0.3">
      <c r="A518" s="416" t="s">
        <v>368</v>
      </c>
      <c r="B518" s="417" t="s">
        <v>279</v>
      </c>
      <c r="C518" s="418" t="s">
        <v>630</v>
      </c>
      <c r="D518" s="421" t="s">
        <v>55</v>
      </c>
      <c r="E518" s="211" t="s">
        <v>8</v>
      </c>
      <c r="F518" s="211">
        <v>0</v>
      </c>
      <c r="G518" s="418"/>
    </row>
    <row r="519" spans="1:7" x14ac:dyDescent="0.3">
      <c r="A519" s="416"/>
      <c r="B519" s="417"/>
      <c r="C519" s="419"/>
      <c r="D519" s="422"/>
      <c r="E519" s="212" t="s">
        <v>164</v>
      </c>
      <c r="F519" s="212">
        <v>0</v>
      </c>
      <c r="G519" s="419"/>
    </row>
    <row r="520" spans="1:7" x14ac:dyDescent="0.3">
      <c r="A520" s="416"/>
      <c r="B520" s="417"/>
      <c r="C520" s="419"/>
      <c r="D520" s="422"/>
      <c r="E520" s="212" t="s">
        <v>165</v>
      </c>
      <c r="F520" s="212">
        <v>0</v>
      </c>
      <c r="G520" s="419"/>
    </row>
    <row r="521" spans="1:7" x14ac:dyDescent="0.3">
      <c r="A521" s="416"/>
      <c r="B521" s="417"/>
      <c r="C521" s="419"/>
      <c r="D521" s="422"/>
      <c r="E521" s="212" t="s">
        <v>166</v>
      </c>
      <c r="F521" s="212">
        <v>0</v>
      </c>
      <c r="G521" s="419"/>
    </row>
    <row r="522" spans="1:7" ht="15" customHeight="1" x14ac:dyDescent="0.3">
      <c r="A522" s="416"/>
      <c r="B522" s="417"/>
      <c r="C522" s="419"/>
      <c r="D522" s="422"/>
      <c r="E522" s="212" t="s">
        <v>167</v>
      </c>
      <c r="F522" s="212">
        <v>0</v>
      </c>
      <c r="G522" s="419"/>
    </row>
    <row r="523" spans="1:7" x14ac:dyDescent="0.3">
      <c r="A523" s="416"/>
      <c r="B523" s="417"/>
      <c r="C523" s="419"/>
      <c r="D523" s="423"/>
      <c r="E523" s="213" t="s">
        <v>168</v>
      </c>
      <c r="F523" s="212">
        <v>0</v>
      </c>
      <c r="G523" s="419"/>
    </row>
    <row r="524" spans="1:7" ht="25.5" customHeight="1" x14ac:dyDescent="0.3">
      <c r="A524" s="416"/>
      <c r="B524" s="417"/>
      <c r="C524" s="419"/>
      <c r="D524" s="421" t="s">
        <v>149</v>
      </c>
      <c r="E524" s="211" t="s">
        <v>8</v>
      </c>
      <c r="F524" s="212">
        <v>0</v>
      </c>
      <c r="G524" s="419"/>
    </row>
    <row r="525" spans="1:7" x14ac:dyDescent="0.3">
      <c r="A525" s="416"/>
      <c r="B525" s="417"/>
      <c r="C525" s="419"/>
      <c r="D525" s="422"/>
      <c r="E525" s="212" t="s">
        <v>164</v>
      </c>
      <c r="F525" s="212">
        <v>0</v>
      </c>
      <c r="G525" s="419"/>
    </row>
    <row r="526" spans="1:7" x14ac:dyDescent="0.3">
      <c r="A526" s="416"/>
      <c r="B526" s="417"/>
      <c r="C526" s="419"/>
      <c r="D526" s="422"/>
      <c r="E526" s="212" t="s">
        <v>165</v>
      </c>
      <c r="F526" s="212">
        <v>0</v>
      </c>
      <c r="G526" s="419"/>
    </row>
    <row r="527" spans="1:7" x14ac:dyDescent="0.3">
      <c r="A527" s="416"/>
      <c r="B527" s="417"/>
      <c r="C527" s="419"/>
      <c r="D527" s="422"/>
      <c r="E527" s="212" t="s">
        <v>166</v>
      </c>
      <c r="F527" s="212">
        <v>0</v>
      </c>
      <c r="G527" s="419"/>
    </row>
    <row r="528" spans="1:7" ht="15" customHeight="1" x14ac:dyDescent="0.3">
      <c r="A528" s="416"/>
      <c r="B528" s="417"/>
      <c r="C528" s="419"/>
      <c r="D528" s="422"/>
      <c r="E528" s="212" t="s">
        <v>167</v>
      </c>
      <c r="F528" s="210">
        <v>0</v>
      </c>
      <c r="G528" s="419"/>
    </row>
    <row r="529" spans="1:7" x14ac:dyDescent="0.3">
      <c r="A529" s="416"/>
      <c r="B529" s="417"/>
      <c r="C529" s="419"/>
      <c r="D529" s="423"/>
      <c r="E529" s="213" t="s">
        <v>168</v>
      </c>
      <c r="F529" s="213">
        <v>0</v>
      </c>
      <c r="G529" s="419"/>
    </row>
    <row r="530" spans="1:7" ht="25.5" customHeight="1" x14ac:dyDescent="0.3">
      <c r="A530" s="416"/>
      <c r="B530" s="417"/>
      <c r="C530" s="419"/>
      <c r="D530" s="421" t="s">
        <v>12</v>
      </c>
      <c r="E530" s="211" t="s">
        <v>8</v>
      </c>
      <c r="F530" s="211">
        <f>SUM(F531:F535)</f>
        <v>0</v>
      </c>
      <c r="G530" s="419"/>
    </row>
    <row r="531" spans="1:7" x14ac:dyDescent="0.3">
      <c r="A531" s="416"/>
      <c r="B531" s="417"/>
      <c r="C531" s="419"/>
      <c r="D531" s="422"/>
      <c r="E531" s="212" t="s">
        <v>164</v>
      </c>
      <c r="F531" s="212">
        <v>0</v>
      </c>
      <c r="G531" s="419"/>
    </row>
    <row r="532" spans="1:7" x14ac:dyDescent="0.3">
      <c r="A532" s="416"/>
      <c r="B532" s="417"/>
      <c r="C532" s="419"/>
      <c r="D532" s="422"/>
      <c r="E532" s="212" t="s">
        <v>165</v>
      </c>
      <c r="F532" s="212">
        <v>0</v>
      </c>
      <c r="G532" s="419"/>
    </row>
    <row r="533" spans="1:7" x14ac:dyDescent="0.3">
      <c r="A533" s="416"/>
      <c r="B533" s="417"/>
      <c r="C533" s="419"/>
      <c r="D533" s="422"/>
      <c r="E533" s="212" t="s">
        <v>166</v>
      </c>
      <c r="F533" s="212">
        <v>0</v>
      </c>
      <c r="G533" s="419"/>
    </row>
    <row r="534" spans="1:7" ht="15" customHeight="1" x14ac:dyDescent="0.3">
      <c r="A534" s="416"/>
      <c r="B534" s="417"/>
      <c r="C534" s="419"/>
      <c r="D534" s="422"/>
      <c r="E534" s="212" t="s">
        <v>167</v>
      </c>
      <c r="F534" s="210">
        <v>0</v>
      </c>
      <c r="G534" s="419"/>
    </row>
    <row r="535" spans="1:7" ht="21" customHeight="1" x14ac:dyDescent="0.3">
      <c r="A535" s="416"/>
      <c r="B535" s="417"/>
      <c r="C535" s="419"/>
      <c r="D535" s="423"/>
      <c r="E535" s="213" t="s">
        <v>168</v>
      </c>
      <c r="F535" s="213">
        <v>0</v>
      </c>
      <c r="G535" s="419"/>
    </row>
    <row r="536" spans="1:7" ht="25.5" customHeight="1" x14ac:dyDescent="0.3">
      <c r="A536" s="416"/>
      <c r="B536" s="417"/>
      <c r="C536" s="419"/>
      <c r="D536" s="421" t="s">
        <v>96</v>
      </c>
      <c r="E536" s="211" t="s">
        <v>8</v>
      </c>
      <c r="F536" s="211">
        <v>0</v>
      </c>
      <c r="G536" s="419"/>
    </row>
    <row r="537" spans="1:7" x14ac:dyDescent="0.3">
      <c r="A537" s="416"/>
      <c r="B537" s="417"/>
      <c r="C537" s="419"/>
      <c r="D537" s="422"/>
      <c r="E537" s="212" t="s">
        <v>164</v>
      </c>
      <c r="F537" s="212">
        <v>0</v>
      </c>
      <c r="G537" s="419"/>
    </row>
    <row r="538" spans="1:7" x14ac:dyDescent="0.3">
      <c r="A538" s="416"/>
      <c r="B538" s="417"/>
      <c r="C538" s="419"/>
      <c r="D538" s="422"/>
      <c r="E538" s="212" t="s">
        <v>165</v>
      </c>
      <c r="F538" s="212">
        <v>0</v>
      </c>
      <c r="G538" s="419"/>
    </row>
    <row r="539" spans="1:7" x14ac:dyDescent="0.3">
      <c r="A539" s="416"/>
      <c r="B539" s="417"/>
      <c r="C539" s="419"/>
      <c r="D539" s="422"/>
      <c r="E539" s="212" t="s">
        <v>166</v>
      </c>
      <c r="F539" s="212">
        <v>0</v>
      </c>
      <c r="G539" s="419"/>
    </row>
    <row r="540" spans="1:7" ht="15" customHeight="1" x14ac:dyDescent="0.3">
      <c r="A540" s="416"/>
      <c r="B540" s="417"/>
      <c r="C540" s="419"/>
      <c r="D540" s="422"/>
      <c r="E540" s="212" t="s">
        <v>167</v>
      </c>
      <c r="F540" s="210">
        <v>0</v>
      </c>
      <c r="G540" s="419"/>
    </row>
    <row r="541" spans="1:7" ht="21" customHeight="1" x14ac:dyDescent="0.3">
      <c r="A541" s="416"/>
      <c r="B541" s="417"/>
      <c r="C541" s="419"/>
      <c r="D541" s="423"/>
      <c r="E541" s="213" t="s">
        <v>168</v>
      </c>
      <c r="F541" s="213">
        <v>0</v>
      </c>
      <c r="G541" s="419"/>
    </row>
    <row r="542" spans="1:7" ht="25.5" customHeight="1" x14ac:dyDescent="0.3">
      <c r="A542" s="416"/>
      <c r="B542" s="417"/>
      <c r="C542" s="419"/>
      <c r="D542" s="421" t="s">
        <v>14</v>
      </c>
      <c r="E542" s="211" t="s">
        <v>8</v>
      </c>
      <c r="F542" s="211">
        <f>SUM(F543:F547)</f>
        <v>0</v>
      </c>
      <c r="G542" s="419"/>
    </row>
    <row r="543" spans="1:7" x14ac:dyDescent="0.3">
      <c r="A543" s="416"/>
      <c r="B543" s="417"/>
      <c r="C543" s="419"/>
      <c r="D543" s="422"/>
      <c r="E543" s="212" t="s">
        <v>164</v>
      </c>
      <c r="F543" s="212">
        <v>0</v>
      </c>
      <c r="G543" s="419"/>
    </row>
    <row r="544" spans="1:7" x14ac:dyDescent="0.3">
      <c r="A544" s="416"/>
      <c r="B544" s="417"/>
      <c r="C544" s="419"/>
      <c r="D544" s="422"/>
      <c r="E544" s="212" t="s">
        <v>165</v>
      </c>
      <c r="F544" s="212">
        <v>0</v>
      </c>
      <c r="G544" s="419"/>
    </row>
    <row r="545" spans="1:7" x14ac:dyDescent="0.3">
      <c r="A545" s="416"/>
      <c r="B545" s="417"/>
      <c r="C545" s="419"/>
      <c r="D545" s="422"/>
      <c r="E545" s="212" t="s">
        <v>166</v>
      </c>
      <c r="F545" s="212">
        <v>0</v>
      </c>
      <c r="G545" s="419"/>
    </row>
    <row r="546" spans="1:7" ht="15" customHeight="1" x14ac:dyDescent="0.3">
      <c r="A546" s="416"/>
      <c r="B546" s="417"/>
      <c r="C546" s="419"/>
      <c r="D546" s="422"/>
      <c r="E546" s="212" t="s">
        <v>167</v>
      </c>
      <c r="F546" s="212">
        <v>0</v>
      </c>
      <c r="G546" s="419"/>
    </row>
    <row r="547" spans="1:7" ht="21" customHeight="1" x14ac:dyDescent="0.3">
      <c r="A547" s="416"/>
      <c r="B547" s="417"/>
      <c r="C547" s="419"/>
      <c r="D547" s="423"/>
      <c r="E547" s="213" t="s">
        <v>168</v>
      </c>
      <c r="F547" s="212">
        <v>0</v>
      </c>
      <c r="G547" s="420"/>
    </row>
    <row r="548" spans="1:7" ht="25.5" customHeight="1" x14ac:dyDescent="0.3">
      <c r="A548" s="416" t="s">
        <v>82</v>
      </c>
      <c r="B548" s="417" t="s">
        <v>403</v>
      </c>
      <c r="C548" s="418" t="s">
        <v>630</v>
      </c>
      <c r="D548" s="421" t="s">
        <v>55</v>
      </c>
      <c r="E548" s="211" t="s">
        <v>8</v>
      </c>
      <c r="F548" s="211">
        <f>SUM(F549:F553)</f>
        <v>5100</v>
      </c>
      <c r="G548" s="418" t="s">
        <v>148</v>
      </c>
    </row>
    <row r="549" spans="1:7" x14ac:dyDescent="0.3">
      <c r="A549" s="416"/>
      <c r="B549" s="417"/>
      <c r="C549" s="419"/>
      <c r="D549" s="422"/>
      <c r="E549" s="212" t="s">
        <v>164</v>
      </c>
      <c r="F549" s="212">
        <f>F555+F567+F561+F573</f>
        <v>3600</v>
      </c>
      <c r="G549" s="419"/>
    </row>
    <row r="550" spans="1:7" x14ac:dyDescent="0.3">
      <c r="A550" s="416"/>
      <c r="B550" s="417"/>
      <c r="C550" s="419"/>
      <c r="D550" s="422"/>
      <c r="E550" s="212" t="s">
        <v>165</v>
      </c>
      <c r="F550" s="212">
        <f>F556+F568+F562+F574</f>
        <v>450</v>
      </c>
      <c r="G550" s="419"/>
    </row>
    <row r="551" spans="1:7" x14ac:dyDescent="0.3">
      <c r="A551" s="416"/>
      <c r="B551" s="417"/>
      <c r="C551" s="419"/>
      <c r="D551" s="422"/>
      <c r="E551" s="212" t="s">
        <v>166</v>
      </c>
      <c r="F551" s="212">
        <f>F557+F569+F563+F575</f>
        <v>350</v>
      </c>
      <c r="G551" s="419"/>
    </row>
    <row r="552" spans="1:7" ht="15" customHeight="1" x14ac:dyDescent="0.3">
      <c r="A552" s="416"/>
      <c r="B552" s="417"/>
      <c r="C552" s="419"/>
      <c r="D552" s="422"/>
      <c r="E552" s="212" t="s">
        <v>167</v>
      </c>
      <c r="F552" s="212">
        <f>F558+F570+F564+F576</f>
        <v>350</v>
      </c>
      <c r="G552" s="419"/>
    </row>
    <row r="553" spans="1:7" x14ac:dyDescent="0.3">
      <c r="A553" s="416"/>
      <c r="B553" s="417"/>
      <c r="C553" s="419"/>
      <c r="D553" s="423"/>
      <c r="E553" s="213" t="s">
        <v>168</v>
      </c>
      <c r="F553" s="212">
        <f>F559+F571+F565+F577</f>
        <v>350</v>
      </c>
      <c r="G553" s="419"/>
    </row>
    <row r="554" spans="1:7" ht="25.5" customHeight="1" x14ac:dyDescent="0.3">
      <c r="A554" s="416"/>
      <c r="B554" s="417"/>
      <c r="C554" s="419"/>
      <c r="D554" s="421" t="s">
        <v>149</v>
      </c>
      <c r="E554" s="211" t="s">
        <v>8</v>
      </c>
      <c r="F554" s="211">
        <f>SUM(F555:F559)</f>
        <v>0</v>
      </c>
      <c r="G554" s="419"/>
    </row>
    <row r="555" spans="1:7" x14ac:dyDescent="0.3">
      <c r="A555" s="416"/>
      <c r="B555" s="417"/>
      <c r="C555" s="419"/>
      <c r="D555" s="422"/>
      <c r="E555" s="212" t="s">
        <v>164</v>
      </c>
      <c r="F555" s="212">
        <v>0</v>
      </c>
      <c r="G555" s="419"/>
    </row>
    <row r="556" spans="1:7" x14ac:dyDescent="0.3">
      <c r="A556" s="416"/>
      <c r="B556" s="417"/>
      <c r="C556" s="419"/>
      <c r="D556" s="422"/>
      <c r="E556" s="212" t="s">
        <v>165</v>
      </c>
      <c r="F556" s="212">
        <v>0</v>
      </c>
      <c r="G556" s="419"/>
    </row>
    <row r="557" spans="1:7" x14ac:dyDescent="0.3">
      <c r="A557" s="416"/>
      <c r="B557" s="417"/>
      <c r="C557" s="419"/>
      <c r="D557" s="422"/>
      <c r="E557" s="212" t="s">
        <v>166</v>
      </c>
      <c r="F557" s="212">
        <v>0</v>
      </c>
      <c r="G557" s="419"/>
    </row>
    <row r="558" spans="1:7" ht="15" customHeight="1" x14ac:dyDescent="0.3">
      <c r="A558" s="416"/>
      <c r="B558" s="417"/>
      <c r="C558" s="419"/>
      <c r="D558" s="422"/>
      <c r="E558" s="212" t="s">
        <v>167</v>
      </c>
      <c r="F558" s="210">
        <v>0</v>
      </c>
      <c r="G558" s="419"/>
    </row>
    <row r="559" spans="1:7" x14ac:dyDescent="0.3">
      <c r="A559" s="416"/>
      <c r="B559" s="417"/>
      <c r="C559" s="419"/>
      <c r="D559" s="423"/>
      <c r="E559" s="213" t="s">
        <v>168</v>
      </c>
      <c r="F559" s="213">
        <v>0</v>
      </c>
      <c r="G559" s="419"/>
    </row>
    <row r="560" spans="1:7" ht="25.5" customHeight="1" x14ac:dyDescent="0.3">
      <c r="A560" s="416"/>
      <c r="B560" s="417"/>
      <c r="C560" s="419"/>
      <c r="D560" s="421" t="s">
        <v>12</v>
      </c>
      <c r="E560" s="211" t="s">
        <v>8</v>
      </c>
      <c r="F560" s="211">
        <f>SUM(F561:F565)</f>
        <v>0</v>
      </c>
      <c r="G560" s="419"/>
    </row>
    <row r="561" spans="1:7" x14ac:dyDescent="0.3">
      <c r="A561" s="416"/>
      <c r="B561" s="417"/>
      <c r="C561" s="419"/>
      <c r="D561" s="422"/>
      <c r="E561" s="212" t="s">
        <v>164</v>
      </c>
      <c r="F561" s="212">
        <v>0</v>
      </c>
      <c r="G561" s="419"/>
    </row>
    <row r="562" spans="1:7" x14ac:dyDescent="0.3">
      <c r="A562" s="416"/>
      <c r="B562" s="417"/>
      <c r="C562" s="419"/>
      <c r="D562" s="422"/>
      <c r="E562" s="212" t="s">
        <v>165</v>
      </c>
      <c r="F562" s="212">
        <v>0</v>
      </c>
      <c r="G562" s="419"/>
    </row>
    <row r="563" spans="1:7" x14ac:dyDescent="0.3">
      <c r="A563" s="416"/>
      <c r="B563" s="417"/>
      <c r="C563" s="419"/>
      <c r="D563" s="422"/>
      <c r="E563" s="212" t="s">
        <v>166</v>
      </c>
      <c r="F563" s="212">
        <v>0</v>
      </c>
      <c r="G563" s="419"/>
    </row>
    <row r="564" spans="1:7" ht="15" customHeight="1" x14ac:dyDescent="0.3">
      <c r="A564" s="416"/>
      <c r="B564" s="417"/>
      <c r="C564" s="419"/>
      <c r="D564" s="422"/>
      <c r="E564" s="212" t="s">
        <v>167</v>
      </c>
      <c r="F564" s="210">
        <v>0</v>
      </c>
      <c r="G564" s="419"/>
    </row>
    <row r="565" spans="1:7" ht="21" customHeight="1" x14ac:dyDescent="0.3">
      <c r="A565" s="416"/>
      <c r="B565" s="417"/>
      <c r="C565" s="419"/>
      <c r="D565" s="423"/>
      <c r="E565" s="213" t="s">
        <v>168</v>
      </c>
      <c r="F565" s="213">
        <v>0</v>
      </c>
      <c r="G565" s="419"/>
    </row>
    <row r="566" spans="1:7" ht="25.5" customHeight="1" x14ac:dyDescent="0.3">
      <c r="A566" s="416"/>
      <c r="B566" s="417"/>
      <c r="C566" s="419"/>
      <c r="D566" s="421" t="s">
        <v>96</v>
      </c>
      <c r="E566" s="211" t="s">
        <v>8</v>
      </c>
      <c r="F566" s="211">
        <f>SUM(F567:F571)</f>
        <v>5100</v>
      </c>
      <c r="G566" s="419"/>
    </row>
    <row r="567" spans="1:7" x14ac:dyDescent="0.3">
      <c r="A567" s="416"/>
      <c r="B567" s="417"/>
      <c r="C567" s="419"/>
      <c r="D567" s="422"/>
      <c r="E567" s="212" t="s">
        <v>164</v>
      </c>
      <c r="F567" s="212">
        <f>F597+F627</f>
        <v>3600</v>
      </c>
      <c r="G567" s="419"/>
    </row>
    <row r="568" spans="1:7" x14ac:dyDescent="0.3">
      <c r="A568" s="416"/>
      <c r="B568" s="417"/>
      <c r="C568" s="419"/>
      <c r="D568" s="422"/>
      <c r="E568" s="212" t="s">
        <v>165</v>
      </c>
      <c r="F568" s="212">
        <f>F598+F628</f>
        <v>450</v>
      </c>
      <c r="G568" s="419"/>
    </row>
    <row r="569" spans="1:7" x14ac:dyDescent="0.3">
      <c r="A569" s="416"/>
      <c r="B569" s="417"/>
      <c r="C569" s="419"/>
      <c r="D569" s="422"/>
      <c r="E569" s="212" t="s">
        <v>166</v>
      </c>
      <c r="F569" s="212">
        <f>F599+F629</f>
        <v>350</v>
      </c>
      <c r="G569" s="419"/>
    </row>
    <row r="570" spans="1:7" ht="15" customHeight="1" x14ac:dyDescent="0.3">
      <c r="A570" s="416"/>
      <c r="B570" s="417"/>
      <c r="C570" s="419"/>
      <c r="D570" s="422"/>
      <c r="E570" s="212" t="s">
        <v>167</v>
      </c>
      <c r="F570" s="212">
        <f>F600+F630</f>
        <v>350</v>
      </c>
      <c r="G570" s="419"/>
    </row>
    <row r="571" spans="1:7" ht="21" customHeight="1" x14ac:dyDescent="0.3">
      <c r="A571" s="416"/>
      <c r="B571" s="417"/>
      <c r="C571" s="419"/>
      <c r="D571" s="423"/>
      <c r="E571" s="213" t="s">
        <v>168</v>
      </c>
      <c r="F571" s="212">
        <f>F601+F631</f>
        <v>350</v>
      </c>
      <c r="G571" s="419"/>
    </row>
    <row r="572" spans="1:7" ht="25.5" customHeight="1" x14ac:dyDescent="0.3">
      <c r="A572" s="416"/>
      <c r="B572" s="417"/>
      <c r="C572" s="419"/>
      <c r="D572" s="421" t="s">
        <v>14</v>
      </c>
      <c r="E572" s="211" t="s">
        <v>8</v>
      </c>
      <c r="F572" s="211">
        <f>SUM(F573:F577)</f>
        <v>0</v>
      </c>
      <c r="G572" s="419"/>
    </row>
    <row r="573" spans="1:7" x14ac:dyDescent="0.3">
      <c r="A573" s="416"/>
      <c r="B573" s="417"/>
      <c r="C573" s="419"/>
      <c r="D573" s="422"/>
      <c r="E573" s="212" t="s">
        <v>164</v>
      </c>
      <c r="F573" s="212">
        <v>0</v>
      </c>
      <c r="G573" s="419"/>
    </row>
    <row r="574" spans="1:7" x14ac:dyDescent="0.3">
      <c r="A574" s="416"/>
      <c r="B574" s="417"/>
      <c r="C574" s="419"/>
      <c r="D574" s="422"/>
      <c r="E574" s="212" t="s">
        <v>165</v>
      </c>
      <c r="F574" s="212">
        <v>0</v>
      </c>
      <c r="G574" s="419"/>
    </row>
    <row r="575" spans="1:7" x14ac:dyDescent="0.3">
      <c r="A575" s="416"/>
      <c r="B575" s="417"/>
      <c r="C575" s="419"/>
      <c r="D575" s="422"/>
      <c r="E575" s="212" t="s">
        <v>166</v>
      </c>
      <c r="F575" s="212">
        <v>0</v>
      </c>
      <c r="G575" s="419"/>
    </row>
    <row r="576" spans="1:7" ht="15" customHeight="1" x14ac:dyDescent="0.3">
      <c r="A576" s="416"/>
      <c r="B576" s="417"/>
      <c r="C576" s="419"/>
      <c r="D576" s="422"/>
      <c r="E576" s="212" t="s">
        <v>167</v>
      </c>
      <c r="F576" s="210">
        <v>0</v>
      </c>
      <c r="G576" s="419"/>
    </row>
    <row r="577" spans="1:7" ht="21" customHeight="1" x14ac:dyDescent="0.3">
      <c r="A577" s="416"/>
      <c r="B577" s="417"/>
      <c r="C577" s="419"/>
      <c r="D577" s="423"/>
      <c r="E577" s="213" t="s">
        <v>168</v>
      </c>
      <c r="F577" s="213">
        <v>0</v>
      </c>
      <c r="G577" s="420"/>
    </row>
    <row r="578" spans="1:7" ht="13.95" customHeight="1" x14ac:dyDescent="0.3">
      <c r="A578" s="416" t="s">
        <v>84</v>
      </c>
      <c r="B578" s="417" t="s">
        <v>170</v>
      </c>
      <c r="C578" s="418" t="s">
        <v>630</v>
      </c>
      <c r="D578" s="421" t="s">
        <v>55</v>
      </c>
      <c r="E578" s="211" t="s">
        <v>8</v>
      </c>
      <c r="F578" s="211">
        <f>SUM(F579:F583)</f>
        <v>5000</v>
      </c>
      <c r="G578" s="418" t="s">
        <v>148</v>
      </c>
    </row>
    <row r="579" spans="1:7" ht="13.95" customHeight="1" x14ac:dyDescent="0.3">
      <c r="A579" s="416"/>
      <c r="B579" s="417"/>
      <c r="C579" s="419"/>
      <c r="D579" s="422"/>
      <c r="E579" s="212" t="s">
        <v>164</v>
      </c>
      <c r="F579" s="212">
        <f>F585+F591+F597+F603</f>
        <v>3500</v>
      </c>
      <c r="G579" s="419"/>
    </row>
    <row r="580" spans="1:7" ht="13.95" customHeight="1" x14ac:dyDescent="0.3">
      <c r="A580" s="416"/>
      <c r="B580" s="417"/>
      <c r="C580" s="419"/>
      <c r="D580" s="422"/>
      <c r="E580" s="212" t="s">
        <v>165</v>
      </c>
      <c r="F580" s="212">
        <f>F586+F592+F598+F604</f>
        <v>450</v>
      </c>
      <c r="G580" s="419"/>
    </row>
    <row r="581" spans="1:7" x14ac:dyDescent="0.3">
      <c r="A581" s="416"/>
      <c r="B581" s="417"/>
      <c r="C581" s="419"/>
      <c r="D581" s="422"/>
      <c r="E581" s="212" t="s">
        <v>166</v>
      </c>
      <c r="F581" s="212">
        <f>F587+F593+F599+F605</f>
        <v>350</v>
      </c>
      <c r="G581" s="419"/>
    </row>
    <row r="582" spans="1:7" x14ac:dyDescent="0.3">
      <c r="A582" s="416"/>
      <c r="B582" s="417"/>
      <c r="C582" s="419"/>
      <c r="D582" s="422"/>
      <c r="E582" s="212" t="s">
        <v>167</v>
      </c>
      <c r="F582" s="210">
        <f>F588+F594+F600+F606</f>
        <v>350</v>
      </c>
      <c r="G582" s="419"/>
    </row>
    <row r="583" spans="1:7" x14ac:dyDescent="0.3">
      <c r="A583" s="416"/>
      <c r="B583" s="417"/>
      <c r="C583" s="419"/>
      <c r="D583" s="423"/>
      <c r="E583" s="213" t="s">
        <v>168</v>
      </c>
      <c r="F583" s="213">
        <f>F589+F595+F601+F607</f>
        <v>350</v>
      </c>
      <c r="G583" s="419"/>
    </row>
    <row r="584" spans="1:7" ht="15" customHeight="1" x14ac:dyDescent="0.3">
      <c r="A584" s="416"/>
      <c r="B584" s="417"/>
      <c r="C584" s="419"/>
      <c r="D584" s="421" t="s">
        <v>149</v>
      </c>
      <c r="E584" s="211" t="s">
        <v>8</v>
      </c>
      <c r="F584" s="211">
        <f>SUM(F585:F589)</f>
        <v>0</v>
      </c>
      <c r="G584" s="419"/>
    </row>
    <row r="585" spans="1:7" x14ac:dyDescent="0.3">
      <c r="A585" s="416"/>
      <c r="B585" s="417"/>
      <c r="C585" s="419"/>
      <c r="D585" s="422"/>
      <c r="E585" s="212" t="s">
        <v>164</v>
      </c>
      <c r="F585" s="212">
        <v>0</v>
      </c>
      <c r="G585" s="419"/>
    </row>
    <row r="586" spans="1:7" x14ac:dyDescent="0.3">
      <c r="A586" s="416"/>
      <c r="B586" s="417"/>
      <c r="C586" s="419"/>
      <c r="D586" s="422"/>
      <c r="E586" s="212" t="s">
        <v>165</v>
      </c>
      <c r="F586" s="212">
        <v>0</v>
      </c>
      <c r="G586" s="419"/>
    </row>
    <row r="587" spans="1:7" x14ac:dyDescent="0.3">
      <c r="A587" s="416"/>
      <c r="B587" s="417"/>
      <c r="C587" s="419"/>
      <c r="D587" s="422"/>
      <c r="E587" s="212" t="s">
        <v>166</v>
      </c>
      <c r="F587" s="212">
        <v>0</v>
      </c>
      <c r="G587" s="419"/>
    </row>
    <row r="588" spans="1:7" x14ac:dyDescent="0.3">
      <c r="A588" s="416"/>
      <c r="B588" s="417"/>
      <c r="C588" s="419"/>
      <c r="D588" s="422"/>
      <c r="E588" s="212" t="s">
        <v>167</v>
      </c>
      <c r="F588" s="210">
        <v>0</v>
      </c>
      <c r="G588" s="419"/>
    </row>
    <row r="589" spans="1:7" x14ac:dyDescent="0.3">
      <c r="A589" s="416"/>
      <c r="B589" s="417"/>
      <c r="C589" s="419"/>
      <c r="D589" s="423"/>
      <c r="E589" s="213" t="s">
        <v>168</v>
      </c>
      <c r="F589" s="213">
        <v>0</v>
      </c>
      <c r="G589" s="419"/>
    </row>
    <row r="590" spans="1:7" ht="15" customHeight="1" x14ac:dyDescent="0.3">
      <c r="A590" s="416"/>
      <c r="B590" s="417"/>
      <c r="C590" s="419"/>
      <c r="D590" s="421" t="s">
        <v>12</v>
      </c>
      <c r="E590" s="211" t="s">
        <v>8</v>
      </c>
      <c r="F590" s="211">
        <f>SUM(F591:F595)</f>
        <v>0</v>
      </c>
      <c r="G590" s="419"/>
    </row>
    <row r="591" spans="1:7" x14ac:dyDescent="0.3">
      <c r="A591" s="416"/>
      <c r="B591" s="417"/>
      <c r="C591" s="419"/>
      <c r="D591" s="422"/>
      <c r="E591" s="212" t="s">
        <v>164</v>
      </c>
      <c r="F591" s="212">
        <v>0</v>
      </c>
      <c r="G591" s="419"/>
    </row>
    <row r="592" spans="1:7" x14ac:dyDescent="0.3">
      <c r="A592" s="416"/>
      <c r="B592" s="417"/>
      <c r="C592" s="419"/>
      <c r="D592" s="422"/>
      <c r="E592" s="212" t="s">
        <v>165</v>
      </c>
      <c r="F592" s="212">
        <v>0</v>
      </c>
      <c r="G592" s="419"/>
    </row>
    <row r="593" spans="1:7" x14ac:dyDescent="0.3">
      <c r="A593" s="416"/>
      <c r="B593" s="417"/>
      <c r="C593" s="419"/>
      <c r="D593" s="422"/>
      <c r="E593" s="212" t="s">
        <v>166</v>
      </c>
      <c r="F593" s="212">
        <v>0</v>
      </c>
      <c r="G593" s="419"/>
    </row>
    <row r="594" spans="1:7" x14ac:dyDescent="0.3">
      <c r="A594" s="416"/>
      <c r="B594" s="417"/>
      <c r="C594" s="419"/>
      <c r="D594" s="422"/>
      <c r="E594" s="212" t="s">
        <v>167</v>
      </c>
      <c r="F594" s="210">
        <v>0</v>
      </c>
      <c r="G594" s="419"/>
    </row>
    <row r="595" spans="1:7" x14ac:dyDescent="0.3">
      <c r="A595" s="416"/>
      <c r="B595" s="417"/>
      <c r="C595" s="419"/>
      <c r="D595" s="423"/>
      <c r="E595" s="213" t="s">
        <v>168</v>
      </c>
      <c r="F595" s="213">
        <v>0</v>
      </c>
      <c r="G595" s="419"/>
    </row>
    <row r="596" spans="1:7" ht="15" customHeight="1" x14ac:dyDescent="0.3">
      <c r="A596" s="416"/>
      <c r="B596" s="417"/>
      <c r="C596" s="419"/>
      <c r="D596" s="421" t="s">
        <v>96</v>
      </c>
      <c r="E596" s="211" t="s">
        <v>8</v>
      </c>
      <c r="F596" s="211">
        <f>SUM(F597:F601)</f>
        <v>5000</v>
      </c>
      <c r="G596" s="419"/>
    </row>
    <row r="597" spans="1:7" x14ac:dyDescent="0.3">
      <c r="A597" s="416"/>
      <c r="B597" s="417"/>
      <c r="C597" s="419"/>
      <c r="D597" s="422"/>
      <c r="E597" s="212" t="s">
        <v>164</v>
      </c>
      <c r="F597" s="212">
        <v>3500</v>
      </c>
      <c r="G597" s="419"/>
    </row>
    <row r="598" spans="1:7" x14ac:dyDescent="0.3">
      <c r="A598" s="416"/>
      <c r="B598" s="417"/>
      <c r="C598" s="419"/>
      <c r="D598" s="422"/>
      <c r="E598" s="212" t="s">
        <v>165</v>
      </c>
      <c r="F598" s="212">
        <v>450</v>
      </c>
      <c r="G598" s="419"/>
    </row>
    <row r="599" spans="1:7" x14ac:dyDescent="0.3">
      <c r="A599" s="416"/>
      <c r="B599" s="417"/>
      <c r="C599" s="419"/>
      <c r="D599" s="422"/>
      <c r="E599" s="212" t="s">
        <v>166</v>
      </c>
      <c r="F599" s="212">
        <v>350</v>
      </c>
      <c r="G599" s="419"/>
    </row>
    <row r="600" spans="1:7" x14ac:dyDescent="0.3">
      <c r="A600" s="416"/>
      <c r="B600" s="417"/>
      <c r="C600" s="419"/>
      <c r="D600" s="422"/>
      <c r="E600" s="212" t="s">
        <v>167</v>
      </c>
      <c r="F600" s="210">
        <v>350</v>
      </c>
      <c r="G600" s="419"/>
    </row>
    <row r="601" spans="1:7" x14ac:dyDescent="0.3">
      <c r="A601" s="416"/>
      <c r="B601" s="417"/>
      <c r="C601" s="419"/>
      <c r="D601" s="423"/>
      <c r="E601" s="213" t="s">
        <v>168</v>
      </c>
      <c r="F601" s="213">
        <v>350</v>
      </c>
      <c r="G601" s="419"/>
    </row>
    <row r="602" spans="1:7" ht="15" customHeight="1" x14ac:dyDescent="0.3">
      <c r="A602" s="416"/>
      <c r="B602" s="417"/>
      <c r="C602" s="419"/>
      <c r="D602" s="421" t="s">
        <v>14</v>
      </c>
      <c r="E602" s="211" t="s">
        <v>8</v>
      </c>
      <c r="F602" s="211">
        <f>SUM(F603:F607)</f>
        <v>0</v>
      </c>
      <c r="G602" s="419"/>
    </row>
    <row r="603" spans="1:7" x14ac:dyDescent="0.3">
      <c r="A603" s="416"/>
      <c r="B603" s="417"/>
      <c r="C603" s="419"/>
      <c r="D603" s="422"/>
      <c r="E603" s="212" t="s">
        <v>164</v>
      </c>
      <c r="F603" s="212">
        <v>0</v>
      </c>
      <c r="G603" s="419"/>
    </row>
    <row r="604" spans="1:7" x14ac:dyDescent="0.3">
      <c r="A604" s="416"/>
      <c r="B604" s="417"/>
      <c r="C604" s="419"/>
      <c r="D604" s="422"/>
      <c r="E604" s="212" t="s">
        <v>165</v>
      </c>
      <c r="F604" s="212">
        <v>0</v>
      </c>
      <c r="G604" s="419"/>
    </row>
    <row r="605" spans="1:7" x14ac:dyDescent="0.3">
      <c r="A605" s="416"/>
      <c r="B605" s="417"/>
      <c r="C605" s="419"/>
      <c r="D605" s="422"/>
      <c r="E605" s="212" t="s">
        <v>166</v>
      </c>
      <c r="F605" s="212">
        <v>0</v>
      </c>
      <c r="G605" s="419"/>
    </row>
    <row r="606" spans="1:7" x14ac:dyDescent="0.3">
      <c r="A606" s="416"/>
      <c r="B606" s="417"/>
      <c r="C606" s="419"/>
      <c r="D606" s="422"/>
      <c r="E606" s="212" t="s">
        <v>167</v>
      </c>
      <c r="F606" s="210">
        <v>0</v>
      </c>
      <c r="G606" s="419"/>
    </row>
    <row r="607" spans="1:7" x14ac:dyDescent="0.3">
      <c r="A607" s="416"/>
      <c r="B607" s="417"/>
      <c r="C607" s="419"/>
      <c r="D607" s="423"/>
      <c r="E607" s="213" t="s">
        <v>168</v>
      </c>
      <c r="F607" s="213">
        <v>0</v>
      </c>
      <c r="G607" s="420"/>
    </row>
    <row r="608" spans="1:7" ht="15" customHeight="1" x14ac:dyDescent="0.3">
      <c r="A608" s="416" t="s">
        <v>85</v>
      </c>
      <c r="B608" s="417" t="s">
        <v>171</v>
      </c>
      <c r="C608" s="418" t="s">
        <v>635</v>
      </c>
      <c r="D608" s="421" t="s">
        <v>55</v>
      </c>
      <c r="E608" s="211" t="s">
        <v>8</v>
      </c>
      <c r="F608" s="211">
        <f>SUM(F609:F613)</f>
        <v>100</v>
      </c>
      <c r="G608" s="418" t="s">
        <v>148</v>
      </c>
    </row>
    <row r="609" spans="1:7" x14ac:dyDescent="0.3">
      <c r="A609" s="416"/>
      <c r="B609" s="417"/>
      <c r="C609" s="419"/>
      <c r="D609" s="422"/>
      <c r="E609" s="212" t="s">
        <v>164</v>
      </c>
      <c r="F609" s="212">
        <f>F615+F621+F627+F633</f>
        <v>100</v>
      </c>
      <c r="G609" s="419"/>
    </row>
    <row r="610" spans="1:7" x14ac:dyDescent="0.3">
      <c r="A610" s="416"/>
      <c r="B610" s="417"/>
      <c r="C610" s="419"/>
      <c r="D610" s="422"/>
      <c r="E610" s="212" t="s">
        <v>165</v>
      </c>
      <c r="F610" s="212">
        <f>F616+F622+F628+F634</f>
        <v>0</v>
      </c>
      <c r="G610" s="419"/>
    </row>
    <row r="611" spans="1:7" x14ac:dyDescent="0.3">
      <c r="A611" s="416"/>
      <c r="B611" s="417"/>
      <c r="C611" s="419"/>
      <c r="D611" s="422"/>
      <c r="E611" s="212" t="s">
        <v>166</v>
      </c>
      <c r="F611" s="212">
        <f>F617+F623+F629+F635</f>
        <v>0</v>
      </c>
      <c r="G611" s="419"/>
    </row>
    <row r="612" spans="1:7" x14ac:dyDescent="0.3">
      <c r="A612" s="416"/>
      <c r="B612" s="417"/>
      <c r="C612" s="419"/>
      <c r="D612" s="422"/>
      <c r="E612" s="212" t="s">
        <v>167</v>
      </c>
      <c r="F612" s="210">
        <f>F618+F624+F630+F636</f>
        <v>0</v>
      </c>
      <c r="G612" s="419"/>
    </row>
    <row r="613" spans="1:7" x14ac:dyDescent="0.3">
      <c r="A613" s="416"/>
      <c r="B613" s="417"/>
      <c r="C613" s="419"/>
      <c r="D613" s="423"/>
      <c r="E613" s="213" t="s">
        <v>168</v>
      </c>
      <c r="F613" s="213">
        <f>F619+F625+F631+F637</f>
        <v>0</v>
      </c>
      <c r="G613" s="419"/>
    </row>
    <row r="614" spans="1:7" ht="15" customHeight="1" x14ac:dyDescent="0.3">
      <c r="A614" s="416"/>
      <c r="B614" s="417"/>
      <c r="C614" s="419"/>
      <c r="D614" s="421" t="s">
        <v>149</v>
      </c>
      <c r="E614" s="211" t="s">
        <v>8</v>
      </c>
      <c r="F614" s="211">
        <f>SUM(F615:F619)</f>
        <v>0</v>
      </c>
      <c r="G614" s="419"/>
    </row>
    <row r="615" spans="1:7" x14ac:dyDescent="0.3">
      <c r="A615" s="416"/>
      <c r="B615" s="417"/>
      <c r="C615" s="419"/>
      <c r="D615" s="422"/>
      <c r="E615" s="212" t="s">
        <v>164</v>
      </c>
      <c r="F615" s="212">
        <v>0</v>
      </c>
      <c r="G615" s="419"/>
    </row>
    <row r="616" spans="1:7" x14ac:dyDescent="0.3">
      <c r="A616" s="416"/>
      <c r="B616" s="417"/>
      <c r="C616" s="419"/>
      <c r="D616" s="422"/>
      <c r="E616" s="212" t="s">
        <v>165</v>
      </c>
      <c r="F616" s="212">
        <v>0</v>
      </c>
      <c r="G616" s="419"/>
    </row>
    <row r="617" spans="1:7" x14ac:dyDescent="0.3">
      <c r="A617" s="416"/>
      <c r="B617" s="417"/>
      <c r="C617" s="419"/>
      <c r="D617" s="422"/>
      <c r="E617" s="212" t="s">
        <v>166</v>
      </c>
      <c r="F617" s="212">
        <v>0</v>
      </c>
      <c r="G617" s="419"/>
    </row>
    <row r="618" spans="1:7" x14ac:dyDescent="0.3">
      <c r="A618" s="416"/>
      <c r="B618" s="417"/>
      <c r="C618" s="419"/>
      <c r="D618" s="422"/>
      <c r="E618" s="212" t="s">
        <v>167</v>
      </c>
      <c r="F618" s="210">
        <v>0</v>
      </c>
      <c r="G618" s="419"/>
    </row>
    <row r="619" spans="1:7" x14ac:dyDescent="0.3">
      <c r="A619" s="416"/>
      <c r="B619" s="417"/>
      <c r="C619" s="419"/>
      <c r="D619" s="423"/>
      <c r="E619" s="213" t="s">
        <v>168</v>
      </c>
      <c r="F619" s="213">
        <v>0</v>
      </c>
      <c r="G619" s="419"/>
    </row>
    <row r="620" spans="1:7" ht="15" customHeight="1" x14ac:dyDescent="0.3">
      <c r="A620" s="416"/>
      <c r="B620" s="417"/>
      <c r="C620" s="419"/>
      <c r="D620" s="421" t="s">
        <v>12</v>
      </c>
      <c r="E620" s="211" t="s">
        <v>8</v>
      </c>
      <c r="F620" s="211">
        <f>SUM(F621:F625)</f>
        <v>0</v>
      </c>
      <c r="G620" s="419"/>
    </row>
    <row r="621" spans="1:7" x14ac:dyDescent="0.3">
      <c r="A621" s="416"/>
      <c r="B621" s="417"/>
      <c r="C621" s="419"/>
      <c r="D621" s="422"/>
      <c r="E621" s="212" t="s">
        <v>164</v>
      </c>
      <c r="F621" s="212">
        <v>0</v>
      </c>
      <c r="G621" s="419"/>
    </row>
    <row r="622" spans="1:7" x14ac:dyDescent="0.3">
      <c r="A622" s="416"/>
      <c r="B622" s="417"/>
      <c r="C622" s="419"/>
      <c r="D622" s="422"/>
      <c r="E622" s="212" t="s">
        <v>165</v>
      </c>
      <c r="F622" s="212">
        <v>0</v>
      </c>
      <c r="G622" s="419"/>
    </row>
    <row r="623" spans="1:7" x14ac:dyDescent="0.3">
      <c r="A623" s="416"/>
      <c r="B623" s="417"/>
      <c r="C623" s="419"/>
      <c r="D623" s="422"/>
      <c r="E623" s="212" t="s">
        <v>166</v>
      </c>
      <c r="F623" s="212">
        <v>0</v>
      </c>
      <c r="G623" s="419"/>
    </row>
    <row r="624" spans="1:7" x14ac:dyDescent="0.3">
      <c r="A624" s="416"/>
      <c r="B624" s="417"/>
      <c r="C624" s="419"/>
      <c r="D624" s="422"/>
      <c r="E624" s="212" t="s">
        <v>167</v>
      </c>
      <c r="F624" s="210">
        <v>0</v>
      </c>
      <c r="G624" s="419"/>
    </row>
    <row r="625" spans="1:7" x14ac:dyDescent="0.3">
      <c r="A625" s="416"/>
      <c r="B625" s="417"/>
      <c r="C625" s="419"/>
      <c r="D625" s="423"/>
      <c r="E625" s="213" t="s">
        <v>168</v>
      </c>
      <c r="F625" s="213">
        <v>0</v>
      </c>
      <c r="G625" s="419"/>
    </row>
    <row r="626" spans="1:7" ht="15" customHeight="1" x14ac:dyDescent="0.3">
      <c r="A626" s="416"/>
      <c r="B626" s="417"/>
      <c r="C626" s="419"/>
      <c r="D626" s="421" t="s">
        <v>96</v>
      </c>
      <c r="E626" s="211" t="s">
        <v>8</v>
      </c>
      <c r="F626" s="211">
        <f>SUM(F627:F631)</f>
        <v>100</v>
      </c>
      <c r="G626" s="419"/>
    </row>
    <row r="627" spans="1:7" x14ac:dyDescent="0.3">
      <c r="A627" s="416"/>
      <c r="B627" s="417"/>
      <c r="C627" s="419"/>
      <c r="D627" s="422"/>
      <c r="E627" s="212" t="s">
        <v>164</v>
      </c>
      <c r="F627" s="212">
        <v>100</v>
      </c>
      <c r="G627" s="419"/>
    </row>
    <row r="628" spans="1:7" x14ac:dyDescent="0.3">
      <c r="A628" s="416"/>
      <c r="B628" s="417"/>
      <c r="C628" s="419"/>
      <c r="D628" s="422"/>
      <c r="E628" s="212" t="s">
        <v>165</v>
      </c>
      <c r="F628" s="212">
        <v>0</v>
      </c>
      <c r="G628" s="419"/>
    </row>
    <row r="629" spans="1:7" x14ac:dyDescent="0.3">
      <c r="A629" s="416"/>
      <c r="B629" s="417"/>
      <c r="C629" s="419"/>
      <c r="D629" s="422"/>
      <c r="E629" s="212" t="s">
        <v>166</v>
      </c>
      <c r="F629" s="212">
        <v>0</v>
      </c>
      <c r="G629" s="419"/>
    </row>
    <row r="630" spans="1:7" x14ac:dyDescent="0.3">
      <c r="A630" s="416"/>
      <c r="B630" s="417"/>
      <c r="C630" s="419"/>
      <c r="D630" s="422"/>
      <c r="E630" s="212" t="s">
        <v>167</v>
      </c>
      <c r="F630" s="210">
        <v>0</v>
      </c>
      <c r="G630" s="419"/>
    </row>
    <row r="631" spans="1:7" x14ac:dyDescent="0.3">
      <c r="A631" s="416"/>
      <c r="B631" s="417"/>
      <c r="C631" s="419"/>
      <c r="D631" s="423"/>
      <c r="E631" s="213" t="s">
        <v>168</v>
      </c>
      <c r="F631" s="213">
        <v>0</v>
      </c>
      <c r="G631" s="419"/>
    </row>
    <row r="632" spans="1:7" ht="15" customHeight="1" x14ac:dyDescent="0.3">
      <c r="A632" s="416"/>
      <c r="B632" s="417"/>
      <c r="C632" s="419"/>
      <c r="D632" s="421" t="s">
        <v>14</v>
      </c>
      <c r="E632" s="211" t="s">
        <v>8</v>
      </c>
      <c r="F632" s="211">
        <f>SUM(F633:F637)</f>
        <v>0</v>
      </c>
      <c r="G632" s="419"/>
    </row>
    <row r="633" spans="1:7" x14ac:dyDescent="0.3">
      <c r="A633" s="416"/>
      <c r="B633" s="417"/>
      <c r="C633" s="419"/>
      <c r="D633" s="422"/>
      <c r="E633" s="212" t="s">
        <v>164</v>
      </c>
      <c r="F633" s="212">
        <v>0</v>
      </c>
      <c r="G633" s="419"/>
    </row>
    <row r="634" spans="1:7" x14ac:dyDescent="0.3">
      <c r="A634" s="416"/>
      <c r="B634" s="417"/>
      <c r="C634" s="419"/>
      <c r="D634" s="422"/>
      <c r="E634" s="212" t="s">
        <v>165</v>
      </c>
      <c r="F634" s="212">
        <v>0</v>
      </c>
      <c r="G634" s="419"/>
    </row>
    <row r="635" spans="1:7" x14ac:dyDescent="0.3">
      <c r="A635" s="416"/>
      <c r="B635" s="417"/>
      <c r="C635" s="419"/>
      <c r="D635" s="422"/>
      <c r="E635" s="212" t="s">
        <v>166</v>
      </c>
      <c r="F635" s="212">
        <v>0</v>
      </c>
      <c r="G635" s="419"/>
    </row>
    <row r="636" spans="1:7" x14ac:dyDescent="0.3">
      <c r="A636" s="416"/>
      <c r="B636" s="417"/>
      <c r="C636" s="419"/>
      <c r="D636" s="422"/>
      <c r="E636" s="212" t="s">
        <v>167</v>
      </c>
      <c r="F636" s="210">
        <v>0</v>
      </c>
      <c r="G636" s="419"/>
    </row>
    <row r="637" spans="1:7" x14ac:dyDescent="0.3">
      <c r="A637" s="416"/>
      <c r="B637" s="417"/>
      <c r="C637" s="420"/>
      <c r="D637" s="423"/>
      <c r="E637" s="213" t="s">
        <v>168</v>
      </c>
      <c r="F637" s="213">
        <v>0</v>
      </c>
      <c r="G637" s="420"/>
    </row>
    <row r="638" spans="1:7" ht="15" customHeight="1" x14ac:dyDescent="0.3">
      <c r="A638" s="416" t="s">
        <v>299</v>
      </c>
      <c r="B638" s="417" t="s">
        <v>301</v>
      </c>
      <c r="C638" s="418"/>
      <c r="D638" s="421" t="s">
        <v>55</v>
      </c>
      <c r="E638" s="211" t="s">
        <v>8</v>
      </c>
      <c r="F638" s="211">
        <f>SUM(F639:F643)</f>
        <v>0</v>
      </c>
      <c r="G638" s="418" t="s">
        <v>148</v>
      </c>
    </row>
    <row r="639" spans="1:7" ht="15" customHeight="1" x14ac:dyDescent="0.3">
      <c r="A639" s="416"/>
      <c r="B639" s="417"/>
      <c r="C639" s="419"/>
      <c r="D639" s="422"/>
      <c r="E639" s="212" t="s">
        <v>164</v>
      </c>
      <c r="F639" s="212">
        <f>F645+F651+F657+F663</f>
        <v>0</v>
      </c>
      <c r="G639" s="419"/>
    </row>
    <row r="640" spans="1:7" ht="15" customHeight="1" x14ac:dyDescent="0.3">
      <c r="A640" s="416"/>
      <c r="B640" s="417"/>
      <c r="C640" s="419"/>
      <c r="D640" s="422"/>
      <c r="E640" s="212" t="s">
        <v>165</v>
      </c>
      <c r="F640" s="212">
        <f>F646+F652+F658+F664</f>
        <v>0</v>
      </c>
      <c r="G640" s="419"/>
    </row>
    <row r="641" spans="1:7" ht="15" customHeight="1" x14ac:dyDescent="0.3">
      <c r="A641" s="416"/>
      <c r="B641" s="417"/>
      <c r="C641" s="419"/>
      <c r="D641" s="422"/>
      <c r="E641" s="212" t="s">
        <v>166</v>
      </c>
      <c r="F641" s="212">
        <f>F647+F653+F659+F665</f>
        <v>0</v>
      </c>
      <c r="G641" s="419"/>
    </row>
    <row r="642" spans="1:7" x14ac:dyDescent="0.3">
      <c r="A642" s="416"/>
      <c r="B642" s="417"/>
      <c r="C642" s="419"/>
      <c r="D642" s="422"/>
      <c r="E642" s="212" t="s">
        <v>167</v>
      </c>
      <c r="F642" s="210">
        <f>F648+F654+F660+F666</f>
        <v>0</v>
      </c>
      <c r="G642" s="419"/>
    </row>
    <row r="643" spans="1:7" x14ac:dyDescent="0.3">
      <c r="A643" s="416"/>
      <c r="B643" s="417"/>
      <c r="C643" s="419"/>
      <c r="D643" s="423"/>
      <c r="E643" s="213" t="s">
        <v>168</v>
      </c>
      <c r="F643" s="213">
        <f>F649+F655+F661+F667</f>
        <v>0</v>
      </c>
      <c r="G643" s="419"/>
    </row>
    <row r="644" spans="1:7" ht="15" customHeight="1" x14ac:dyDescent="0.3">
      <c r="A644" s="416"/>
      <c r="B644" s="417"/>
      <c r="C644" s="419"/>
      <c r="D644" s="421" t="s">
        <v>149</v>
      </c>
      <c r="E644" s="211" t="s">
        <v>8</v>
      </c>
      <c r="F644" s="211">
        <f>SUM(F645:F649)</f>
        <v>0</v>
      </c>
      <c r="G644" s="419"/>
    </row>
    <row r="645" spans="1:7" x14ac:dyDescent="0.3">
      <c r="A645" s="416"/>
      <c r="B645" s="417"/>
      <c r="C645" s="419"/>
      <c r="D645" s="422"/>
      <c r="E645" s="212" t="s">
        <v>164</v>
      </c>
      <c r="F645" s="212">
        <v>0</v>
      </c>
      <c r="G645" s="419"/>
    </row>
    <row r="646" spans="1:7" x14ac:dyDescent="0.3">
      <c r="A646" s="416"/>
      <c r="B646" s="417"/>
      <c r="C646" s="419"/>
      <c r="D646" s="422"/>
      <c r="E646" s="212" t="s">
        <v>165</v>
      </c>
      <c r="F646" s="212">
        <v>0</v>
      </c>
      <c r="G646" s="419"/>
    </row>
    <row r="647" spans="1:7" x14ac:dyDescent="0.3">
      <c r="A647" s="416"/>
      <c r="B647" s="417"/>
      <c r="C647" s="419"/>
      <c r="D647" s="422"/>
      <c r="E647" s="212" t="s">
        <v>166</v>
      </c>
      <c r="F647" s="212">
        <v>0</v>
      </c>
      <c r="G647" s="419"/>
    </row>
    <row r="648" spans="1:7" x14ac:dyDescent="0.3">
      <c r="A648" s="416"/>
      <c r="B648" s="417"/>
      <c r="C648" s="419"/>
      <c r="D648" s="422"/>
      <c r="E648" s="212" t="s">
        <v>167</v>
      </c>
      <c r="F648" s="210">
        <v>0</v>
      </c>
      <c r="G648" s="419"/>
    </row>
    <row r="649" spans="1:7" x14ac:dyDescent="0.3">
      <c r="A649" s="416"/>
      <c r="B649" s="417"/>
      <c r="C649" s="419"/>
      <c r="D649" s="423"/>
      <c r="E649" s="213" t="s">
        <v>168</v>
      </c>
      <c r="F649" s="213">
        <v>0</v>
      </c>
      <c r="G649" s="419"/>
    </row>
    <row r="650" spans="1:7" ht="15" customHeight="1" x14ac:dyDescent="0.3">
      <c r="A650" s="416"/>
      <c r="B650" s="417"/>
      <c r="C650" s="419"/>
      <c r="D650" s="421" t="s">
        <v>12</v>
      </c>
      <c r="E650" s="211" t="s">
        <v>8</v>
      </c>
      <c r="F650" s="211">
        <f>SUM(F651:F655)</f>
        <v>0</v>
      </c>
      <c r="G650" s="419"/>
    </row>
    <row r="651" spans="1:7" x14ac:dyDescent="0.3">
      <c r="A651" s="416"/>
      <c r="B651" s="417"/>
      <c r="C651" s="419"/>
      <c r="D651" s="422"/>
      <c r="E651" s="212" t="s">
        <v>164</v>
      </c>
      <c r="F651" s="212">
        <v>0</v>
      </c>
      <c r="G651" s="419"/>
    </row>
    <row r="652" spans="1:7" x14ac:dyDescent="0.3">
      <c r="A652" s="416"/>
      <c r="B652" s="417"/>
      <c r="C652" s="419"/>
      <c r="D652" s="422"/>
      <c r="E652" s="212" t="s">
        <v>165</v>
      </c>
      <c r="F652" s="212">
        <v>0</v>
      </c>
      <c r="G652" s="419"/>
    </row>
    <row r="653" spans="1:7" x14ac:dyDescent="0.3">
      <c r="A653" s="416"/>
      <c r="B653" s="417"/>
      <c r="C653" s="419"/>
      <c r="D653" s="422"/>
      <c r="E653" s="212" t="s">
        <v>166</v>
      </c>
      <c r="F653" s="212">
        <v>0</v>
      </c>
      <c r="G653" s="419"/>
    </row>
    <row r="654" spans="1:7" x14ac:dyDescent="0.3">
      <c r="A654" s="416"/>
      <c r="B654" s="417"/>
      <c r="C654" s="419"/>
      <c r="D654" s="422"/>
      <c r="E654" s="212" t="s">
        <v>167</v>
      </c>
      <c r="F654" s="210">
        <v>0</v>
      </c>
      <c r="G654" s="419"/>
    </row>
    <row r="655" spans="1:7" x14ac:dyDescent="0.3">
      <c r="A655" s="416"/>
      <c r="B655" s="417"/>
      <c r="C655" s="419"/>
      <c r="D655" s="423"/>
      <c r="E655" s="213" t="s">
        <v>168</v>
      </c>
      <c r="F655" s="213">
        <v>0</v>
      </c>
      <c r="G655" s="419"/>
    </row>
    <row r="656" spans="1:7" ht="15" customHeight="1" x14ac:dyDescent="0.3">
      <c r="A656" s="416"/>
      <c r="B656" s="417"/>
      <c r="C656" s="419"/>
      <c r="D656" s="421" t="s">
        <v>96</v>
      </c>
      <c r="E656" s="211" t="s">
        <v>8</v>
      </c>
      <c r="F656" s="211">
        <v>0</v>
      </c>
      <c r="G656" s="419"/>
    </row>
    <row r="657" spans="1:7" x14ac:dyDescent="0.3">
      <c r="A657" s="416"/>
      <c r="B657" s="417"/>
      <c r="C657" s="419"/>
      <c r="D657" s="422"/>
      <c r="E657" s="212" t="s">
        <v>164</v>
      </c>
      <c r="F657" s="212">
        <v>0</v>
      </c>
      <c r="G657" s="419"/>
    </row>
    <row r="658" spans="1:7" x14ac:dyDescent="0.3">
      <c r="A658" s="416"/>
      <c r="B658" s="417"/>
      <c r="C658" s="419"/>
      <c r="D658" s="422"/>
      <c r="E658" s="212" t="s">
        <v>165</v>
      </c>
      <c r="F658" s="212">
        <v>0</v>
      </c>
      <c r="G658" s="419"/>
    </row>
    <row r="659" spans="1:7" x14ac:dyDescent="0.3">
      <c r="A659" s="416"/>
      <c r="B659" s="417"/>
      <c r="C659" s="419"/>
      <c r="D659" s="422"/>
      <c r="E659" s="212" t="s">
        <v>166</v>
      </c>
      <c r="F659" s="212">
        <v>0</v>
      </c>
      <c r="G659" s="419"/>
    </row>
    <row r="660" spans="1:7" x14ac:dyDescent="0.3">
      <c r="A660" s="416"/>
      <c r="B660" s="417"/>
      <c r="C660" s="419"/>
      <c r="D660" s="422"/>
      <c r="E660" s="212" t="s">
        <v>167</v>
      </c>
      <c r="F660" s="210">
        <v>0</v>
      </c>
      <c r="G660" s="419"/>
    </row>
    <row r="661" spans="1:7" x14ac:dyDescent="0.3">
      <c r="A661" s="416"/>
      <c r="B661" s="417"/>
      <c r="C661" s="419"/>
      <c r="D661" s="423"/>
      <c r="E661" s="213" t="s">
        <v>168</v>
      </c>
      <c r="F661" s="213">
        <v>0</v>
      </c>
      <c r="G661" s="419"/>
    </row>
    <row r="662" spans="1:7" ht="15" customHeight="1" x14ac:dyDescent="0.3">
      <c r="A662" s="416"/>
      <c r="B662" s="417"/>
      <c r="C662" s="419"/>
      <c r="D662" s="421" t="s">
        <v>14</v>
      </c>
      <c r="E662" s="211" t="s">
        <v>8</v>
      </c>
      <c r="F662" s="211">
        <f>SUM(F663:F667)</f>
        <v>0</v>
      </c>
      <c r="G662" s="419"/>
    </row>
    <row r="663" spans="1:7" x14ac:dyDescent="0.3">
      <c r="A663" s="416"/>
      <c r="B663" s="417"/>
      <c r="C663" s="419"/>
      <c r="D663" s="422"/>
      <c r="E663" s="212" t="s">
        <v>164</v>
      </c>
      <c r="F663" s="212">
        <v>0</v>
      </c>
      <c r="G663" s="419"/>
    </row>
    <row r="664" spans="1:7" x14ac:dyDescent="0.3">
      <c r="A664" s="416"/>
      <c r="B664" s="417"/>
      <c r="C664" s="419"/>
      <c r="D664" s="422"/>
      <c r="E664" s="212" t="s">
        <v>165</v>
      </c>
      <c r="F664" s="212">
        <v>0</v>
      </c>
      <c r="G664" s="419"/>
    </row>
    <row r="665" spans="1:7" x14ac:dyDescent="0.3">
      <c r="A665" s="416"/>
      <c r="B665" s="417"/>
      <c r="C665" s="419"/>
      <c r="D665" s="422"/>
      <c r="E665" s="212" t="s">
        <v>166</v>
      </c>
      <c r="F665" s="212">
        <v>0</v>
      </c>
      <c r="G665" s="419"/>
    </row>
    <row r="666" spans="1:7" x14ac:dyDescent="0.3">
      <c r="A666" s="416"/>
      <c r="B666" s="417"/>
      <c r="C666" s="419"/>
      <c r="D666" s="422"/>
      <c r="E666" s="212" t="s">
        <v>167</v>
      </c>
      <c r="F666" s="210">
        <v>0</v>
      </c>
      <c r="G666" s="419"/>
    </row>
    <row r="667" spans="1:7" x14ac:dyDescent="0.3">
      <c r="A667" s="416"/>
      <c r="B667" s="417"/>
      <c r="C667" s="420"/>
      <c r="D667" s="423"/>
      <c r="E667" s="213" t="s">
        <v>168</v>
      </c>
      <c r="F667" s="213">
        <v>0</v>
      </c>
      <c r="G667" s="420"/>
    </row>
    <row r="668" spans="1:7" x14ac:dyDescent="0.3">
      <c r="A668" s="117"/>
      <c r="B668" s="118"/>
      <c r="C668" s="118"/>
      <c r="D668" s="119"/>
      <c r="E668" s="119"/>
      <c r="F668" s="119"/>
      <c r="G668" s="118"/>
    </row>
    <row r="669" spans="1:7" x14ac:dyDescent="0.3">
      <c r="A669" s="414"/>
      <c r="B669" s="414"/>
      <c r="C669" s="414"/>
      <c r="D669" s="414"/>
      <c r="E669" s="414"/>
      <c r="F669" s="414"/>
    </row>
    <row r="670" spans="1:7" x14ac:dyDescent="0.3">
      <c r="A670" s="415"/>
      <c r="B670" s="415"/>
      <c r="C670" s="415"/>
      <c r="D670" s="415"/>
      <c r="E670" s="415"/>
      <c r="F670" s="415"/>
    </row>
    <row r="671" spans="1:7" x14ac:dyDescent="0.3">
      <c r="A671" s="415"/>
      <c r="B671" s="415"/>
      <c r="C671" s="415"/>
      <c r="D671" s="415"/>
      <c r="E671" s="415"/>
      <c r="F671" s="415"/>
    </row>
  </sheetData>
  <mergeCells count="208">
    <mergeCell ref="D1:G1"/>
    <mergeCell ref="A2:G2"/>
    <mergeCell ref="A3:G3"/>
    <mergeCell ref="A4:G4"/>
    <mergeCell ref="A5:G5"/>
    <mergeCell ref="A8:A37"/>
    <mergeCell ref="B8:B37"/>
    <mergeCell ref="C8:C37"/>
    <mergeCell ref="G8:G37"/>
    <mergeCell ref="D32:D37"/>
    <mergeCell ref="D8:D13"/>
    <mergeCell ref="E6:F6"/>
    <mergeCell ref="E7:F7"/>
    <mergeCell ref="D14:D19"/>
    <mergeCell ref="D20:D25"/>
    <mergeCell ref="D26:D31"/>
    <mergeCell ref="C68:C97"/>
    <mergeCell ref="D68:D73"/>
    <mergeCell ref="G68:G97"/>
    <mergeCell ref="D74:D79"/>
    <mergeCell ref="D80:D85"/>
    <mergeCell ref="D86:D91"/>
    <mergeCell ref="D92:D97"/>
    <mergeCell ref="A38:A67"/>
    <mergeCell ref="B38:B67"/>
    <mergeCell ref="C38:C67"/>
    <mergeCell ref="D38:D43"/>
    <mergeCell ref="G38:G67"/>
    <mergeCell ref="D44:D49"/>
    <mergeCell ref="D50:D55"/>
    <mergeCell ref="D56:D61"/>
    <mergeCell ref="D62:D67"/>
    <mergeCell ref="A68:A97"/>
    <mergeCell ref="B68:B97"/>
    <mergeCell ref="C128:C157"/>
    <mergeCell ref="D128:D133"/>
    <mergeCell ref="G128:G157"/>
    <mergeCell ref="D134:D139"/>
    <mergeCell ref="D140:D145"/>
    <mergeCell ref="D146:D151"/>
    <mergeCell ref="D152:D157"/>
    <mergeCell ref="A98:A127"/>
    <mergeCell ref="B98:B127"/>
    <mergeCell ref="C98:C127"/>
    <mergeCell ref="D98:D103"/>
    <mergeCell ref="G98:G127"/>
    <mergeCell ref="D104:D109"/>
    <mergeCell ref="D110:D115"/>
    <mergeCell ref="D116:D121"/>
    <mergeCell ref="D122:D127"/>
    <mergeCell ref="A128:A157"/>
    <mergeCell ref="B128:B157"/>
    <mergeCell ref="C188:C217"/>
    <mergeCell ref="D188:D193"/>
    <mergeCell ref="G188:G217"/>
    <mergeCell ref="D194:D199"/>
    <mergeCell ref="D200:D205"/>
    <mergeCell ref="D206:D211"/>
    <mergeCell ref="D212:D217"/>
    <mergeCell ref="A158:A187"/>
    <mergeCell ref="B158:B187"/>
    <mergeCell ref="C158:C187"/>
    <mergeCell ref="D158:D163"/>
    <mergeCell ref="G158:G187"/>
    <mergeCell ref="D164:D169"/>
    <mergeCell ref="D170:D175"/>
    <mergeCell ref="D176:D181"/>
    <mergeCell ref="D182:D187"/>
    <mergeCell ref="A188:A217"/>
    <mergeCell ref="B188:B217"/>
    <mergeCell ref="C248:C277"/>
    <mergeCell ref="D248:D253"/>
    <mergeCell ref="G248:G277"/>
    <mergeCell ref="D254:D259"/>
    <mergeCell ref="D260:D265"/>
    <mergeCell ref="D266:D271"/>
    <mergeCell ref="D272:D277"/>
    <mergeCell ref="A218:A247"/>
    <mergeCell ref="B218:B247"/>
    <mergeCell ref="C218:C247"/>
    <mergeCell ref="D218:D223"/>
    <mergeCell ref="G218:G247"/>
    <mergeCell ref="D224:D229"/>
    <mergeCell ref="D230:D235"/>
    <mergeCell ref="D236:D241"/>
    <mergeCell ref="D242:D247"/>
    <mergeCell ref="A248:A277"/>
    <mergeCell ref="B248:B277"/>
    <mergeCell ref="C308:C337"/>
    <mergeCell ref="D308:D313"/>
    <mergeCell ref="G308:G337"/>
    <mergeCell ref="D314:D319"/>
    <mergeCell ref="D320:D325"/>
    <mergeCell ref="D326:D331"/>
    <mergeCell ref="D332:D337"/>
    <mergeCell ref="A278:A307"/>
    <mergeCell ref="B278:B307"/>
    <mergeCell ref="C278:C307"/>
    <mergeCell ref="D278:D283"/>
    <mergeCell ref="G278:G307"/>
    <mergeCell ref="D284:D289"/>
    <mergeCell ref="D290:D295"/>
    <mergeCell ref="D296:D301"/>
    <mergeCell ref="D302:D307"/>
    <mergeCell ref="A308:A337"/>
    <mergeCell ref="B308:B337"/>
    <mergeCell ref="A338:A367"/>
    <mergeCell ref="B338:B367"/>
    <mergeCell ref="C338:C367"/>
    <mergeCell ref="D338:D343"/>
    <mergeCell ref="G338:G367"/>
    <mergeCell ref="D344:D349"/>
    <mergeCell ref="D350:D355"/>
    <mergeCell ref="D356:D361"/>
    <mergeCell ref="D362:D367"/>
    <mergeCell ref="A368:A397"/>
    <mergeCell ref="B368:B397"/>
    <mergeCell ref="C368:C397"/>
    <mergeCell ref="D368:D373"/>
    <mergeCell ref="G368:G397"/>
    <mergeCell ref="D374:D379"/>
    <mergeCell ref="D380:D385"/>
    <mergeCell ref="D386:D391"/>
    <mergeCell ref="D392:D397"/>
    <mergeCell ref="A398:A427"/>
    <mergeCell ref="B398:B427"/>
    <mergeCell ref="C398:C427"/>
    <mergeCell ref="D398:D403"/>
    <mergeCell ref="G398:G427"/>
    <mergeCell ref="D404:D409"/>
    <mergeCell ref="D410:D415"/>
    <mergeCell ref="D416:D421"/>
    <mergeCell ref="D422:D427"/>
    <mergeCell ref="A428:A457"/>
    <mergeCell ref="B428:B457"/>
    <mergeCell ref="C428:C457"/>
    <mergeCell ref="D428:D433"/>
    <mergeCell ref="G428:G457"/>
    <mergeCell ref="D434:D439"/>
    <mergeCell ref="D440:D445"/>
    <mergeCell ref="D446:D451"/>
    <mergeCell ref="D452:D457"/>
    <mergeCell ref="A458:A487"/>
    <mergeCell ref="B458:B487"/>
    <mergeCell ref="C458:C487"/>
    <mergeCell ref="D458:D463"/>
    <mergeCell ref="G458:G487"/>
    <mergeCell ref="D464:D469"/>
    <mergeCell ref="D470:D475"/>
    <mergeCell ref="D476:D481"/>
    <mergeCell ref="D482:D487"/>
    <mergeCell ref="A488:A517"/>
    <mergeCell ref="B488:B517"/>
    <mergeCell ref="C488:C517"/>
    <mergeCell ref="D488:D493"/>
    <mergeCell ref="G488:G517"/>
    <mergeCell ref="D494:D499"/>
    <mergeCell ref="D500:D505"/>
    <mergeCell ref="D506:D511"/>
    <mergeCell ref="D512:D517"/>
    <mergeCell ref="A518:A547"/>
    <mergeCell ref="B518:B547"/>
    <mergeCell ref="C518:C547"/>
    <mergeCell ref="D518:D523"/>
    <mergeCell ref="G518:G547"/>
    <mergeCell ref="D524:D529"/>
    <mergeCell ref="D530:D535"/>
    <mergeCell ref="D536:D541"/>
    <mergeCell ref="D542:D547"/>
    <mergeCell ref="A578:A607"/>
    <mergeCell ref="B578:B607"/>
    <mergeCell ref="C578:C607"/>
    <mergeCell ref="D578:D583"/>
    <mergeCell ref="G578:G607"/>
    <mergeCell ref="D584:D589"/>
    <mergeCell ref="D590:D595"/>
    <mergeCell ref="D596:D601"/>
    <mergeCell ref="D602:D607"/>
    <mergeCell ref="A548:A577"/>
    <mergeCell ref="B548:B577"/>
    <mergeCell ref="C548:C577"/>
    <mergeCell ref="D548:D553"/>
    <mergeCell ref="G548:G577"/>
    <mergeCell ref="D554:D559"/>
    <mergeCell ref="D560:D565"/>
    <mergeCell ref="D566:D571"/>
    <mergeCell ref="D572:D577"/>
    <mergeCell ref="A669:F669"/>
    <mergeCell ref="A670:F670"/>
    <mergeCell ref="A671:F671"/>
    <mergeCell ref="A608:A637"/>
    <mergeCell ref="B608:B637"/>
    <mergeCell ref="C608:C637"/>
    <mergeCell ref="D608:D613"/>
    <mergeCell ref="G608:G637"/>
    <mergeCell ref="D614:D619"/>
    <mergeCell ref="D620:D625"/>
    <mergeCell ref="D626:D631"/>
    <mergeCell ref="D632:D637"/>
    <mergeCell ref="A638:A667"/>
    <mergeCell ref="B638:B667"/>
    <mergeCell ref="C638:C667"/>
    <mergeCell ref="D638:D643"/>
    <mergeCell ref="G638:G667"/>
    <mergeCell ref="D644:D649"/>
    <mergeCell ref="D650:D655"/>
    <mergeCell ref="D656:D661"/>
    <mergeCell ref="D662:D667"/>
  </mergeCells>
  <pageMargins left="0.23622047244094491" right="0.23622047244094491" top="0.23622047244094491" bottom="0.23622047244094491" header="0.31496062992125984" footer="0.31496062992125984"/>
  <pageSetup paperSize="9" scale="77" fitToHeight="0" orientation="landscape" r:id="rId1"/>
  <rowBreaks count="16" manualBreakCount="16">
    <brk id="37" max="6" man="1"/>
    <brk id="79" max="6" man="1"/>
    <brk id="115" max="6" man="1"/>
    <brk id="151" max="6" man="1"/>
    <brk id="193" max="6" man="1"/>
    <brk id="235" max="6" man="1"/>
    <brk id="271" max="6" man="1"/>
    <brk id="307" max="6" man="1"/>
    <brk id="349" max="6" man="1"/>
    <brk id="385" max="6" man="1"/>
    <brk id="421" max="6" man="1"/>
    <brk id="457" max="6" man="1"/>
    <brk id="499" max="6" man="1"/>
    <brk id="535" max="6" man="1"/>
    <brk id="577" max="6" man="1"/>
    <brk id="625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2"/>
  <sheetViews>
    <sheetView view="pageBreakPreview" topLeftCell="A87" zoomScale="60" zoomScaleNormal="75" workbookViewId="0">
      <selection activeCell="A122" sqref="A122:XFD122"/>
    </sheetView>
  </sheetViews>
  <sheetFormatPr defaultColWidth="9.109375" defaultRowHeight="14.4" x14ac:dyDescent="0.3"/>
  <cols>
    <col min="1" max="1" width="8" style="47" customWidth="1"/>
    <col min="2" max="2" width="29.6640625" style="47" customWidth="1"/>
    <col min="3" max="3" width="12.109375" style="47" customWidth="1"/>
    <col min="4" max="4" width="30.44140625" style="47" customWidth="1"/>
    <col min="5" max="5" width="15.6640625" style="47" customWidth="1"/>
    <col min="6" max="6" width="12.33203125" style="47" customWidth="1"/>
    <col min="7" max="7" width="12.109375" style="47" customWidth="1"/>
    <col min="8" max="8" width="12.33203125" style="47" customWidth="1"/>
    <col min="9" max="9" width="13" style="47" customWidth="1"/>
    <col min="10" max="10" width="13.44140625" style="47" customWidth="1"/>
    <col min="11" max="11" width="12.44140625" style="47" customWidth="1"/>
    <col min="12" max="12" width="47.33203125" style="47" customWidth="1"/>
    <col min="13" max="13" width="33.88671875" style="47" customWidth="1"/>
    <col min="14" max="16384" width="9.109375" style="47"/>
  </cols>
  <sheetData>
    <row r="1" spans="1:13" ht="48.75" customHeight="1" x14ac:dyDescent="0.3">
      <c r="A1" s="89" t="s">
        <v>651</v>
      </c>
      <c r="B1" s="90"/>
      <c r="C1" s="91"/>
      <c r="D1" s="91"/>
      <c r="E1" s="91"/>
      <c r="F1" s="214"/>
      <c r="G1" s="214"/>
      <c r="H1" s="214"/>
      <c r="I1" s="214"/>
      <c r="J1" s="214"/>
      <c r="K1" s="444" t="s">
        <v>402</v>
      </c>
      <c r="L1" s="444"/>
      <c r="M1" s="444"/>
    </row>
    <row r="2" spans="1:13" ht="15" customHeight="1" x14ac:dyDescent="0.3">
      <c r="A2" s="445" t="s">
        <v>369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90"/>
    </row>
    <row r="3" spans="1:13" ht="15" customHeight="1" x14ac:dyDescent="0.3">
      <c r="A3" s="446" t="s">
        <v>573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90"/>
    </row>
    <row r="4" spans="1:13" ht="15" customHeight="1" x14ac:dyDescent="0.3">
      <c r="A4" s="445" t="s">
        <v>542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90"/>
    </row>
    <row r="5" spans="1:13" x14ac:dyDescent="0.3">
      <c r="A5" s="92"/>
      <c r="B5" s="93"/>
      <c r="C5" s="214"/>
      <c r="D5" s="214"/>
      <c r="E5" s="214"/>
      <c r="F5" s="214"/>
      <c r="G5" s="214"/>
      <c r="H5" s="214"/>
      <c r="I5" s="214"/>
      <c r="J5" s="214"/>
      <c r="K5" s="91"/>
      <c r="L5" s="90"/>
      <c r="M5" s="90"/>
    </row>
    <row r="6" spans="1:13" ht="15" customHeight="1" x14ac:dyDescent="0.3">
      <c r="A6" s="438" t="s">
        <v>60</v>
      </c>
      <c r="B6" s="439" t="s">
        <v>86</v>
      </c>
      <c r="C6" s="436" t="s">
        <v>87</v>
      </c>
      <c r="D6" s="436" t="s">
        <v>88</v>
      </c>
      <c r="E6" s="436" t="s">
        <v>89</v>
      </c>
      <c r="F6" s="436" t="s">
        <v>172</v>
      </c>
      <c r="G6" s="436" t="s">
        <v>91</v>
      </c>
      <c r="H6" s="436"/>
      <c r="I6" s="436"/>
      <c r="J6" s="436"/>
      <c r="K6" s="436"/>
      <c r="L6" s="439" t="s">
        <v>92</v>
      </c>
      <c r="M6" s="439" t="s">
        <v>93</v>
      </c>
    </row>
    <row r="7" spans="1:13" ht="105" customHeight="1" x14ac:dyDescent="0.3">
      <c r="A7" s="438"/>
      <c r="B7" s="439"/>
      <c r="C7" s="436"/>
      <c r="D7" s="436"/>
      <c r="E7" s="436"/>
      <c r="F7" s="436"/>
      <c r="G7" s="237">
        <v>2017</v>
      </c>
      <c r="H7" s="237">
        <v>2018</v>
      </c>
      <c r="I7" s="237">
        <v>2019</v>
      </c>
      <c r="J7" s="237">
        <v>2020</v>
      </c>
      <c r="K7" s="237">
        <v>2021</v>
      </c>
      <c r="L7" s="439"/>
      <c r="M7" s="439"/>
    </row>
    <row r="8" spans="1:13" x14ac:dyDescent="0.3">
      <c r="A8" s="235">
        <v>1</v>
      </c>
      <c r="B8" s="236">
        <v>2</v>
      </c>
      <c r="C8" s="237">
        <v>3</v>
      </c>
      <c r="D8" s="237">
        <v>4</v>
      </c>
      <c r="E8" s="237">
        <v>5</v>
      </c>
      <c r="F8" s="237">
        <v>6</v>
      </c>
      <c r="G8" s="237">
        <v>7</v>
      </c>
      <c r="H8" s="237">
        <v>8</v>
      </c>
      <c r="I8" s="237">
        <v>9</v>
      </c>
      <c r="J8" s="237">
        <v>10</v>
      </c>
      <c r="K8" s="237">
        <v>11</v>
      </c>
      <c r="L8" s="236">
        <v>12</v>
      </c>
      <c r="M8" s="236">
        <v>13</v>
      </c>
    </row>
    <row r="9" spans="1:13" ht="15" customHeight="1" x14ac:dyDescent="0.3">
      <c r="A9" s="438" t="s">
        <v>94</v>
      </c>
      <c r="B9" s="439" t="s">
        <v>173</v>
      </c>
      <c r="C9" s="237" t="s">
        <v>174</v>
      </c>
      <c r="D9" s="237" t="s">
        <v>55</v>
      </c>
      <c r="E9" s="237">
        <v>216612</v>
      </c>
      <c r="F9" s="237">
        <v>832354</v>
      </c>
      <c r="G9" s="237">
        <f>G10+G11+G12+G13</f>
        <v>216612</v>
      </c>
      <c r="H9" s="237">
        <f>H10+H11+H12+H13</f>
        <v>154512</v>
      </c>
      <c r="I9" s="237">
        <v>153420</v>
      </c>
      <c r="J9" s="237">
        <v>152280</v>
      </c>
      <c r="K9" s="237">
        <v>155530</v>
      </c>
      <c r="L9" s="439" t="s">
        <v>370</v>
      </c>
      <c r="M9" s="439"/>
    </row>
    <row r="10" spans="1:13" ht="27.6" x14ac:dyDescent="0.3">
      <c r="A10" s="438"/>
      <c r="B10" s="439"/>
      <c r="C10" s="237" t="s">
        <v>174</v>
      </c>
      <c r="D10" s="237" t="s">
        <v>149</v>
      </c>
      <c r="E10" s="237">
        <v>0</v>
      </c>
      <c r="F10" s="237">
        <v>0</v>
      </c>
      <c r="G10" s="237">
        <v>0</v>
      </c>
      <c r="H10" s="237">
        <v>0</v>
      </c>
      <c r="I10" s="237">
        <v>0</v>
      </c>
      <c r="J10" s="237">
        <v>0</v>
      </c>
      <c r="K10" s="237">
        <v>0</v>
      </c>
      <c r="L10" s="439"/>
      <c r="M10" s="439"/>
    </row>
    <row r="11" spans="1:13" x14ac:dyDescent="0.3">
      <c r="A11" s="438"/>
      <c r="B11" s="439"/>
      <c r="C11" s="237" t="s">
        <v>174</v>
      </c>
      <c r="D11" s="237" t="s">
        <v>12</v>
      </c>
      <c r="E11" s="237">
        <v>0</v>
      </c>
      <c r="F11" s="237">
        <v>0</v>
      </c>
      <c r="G11" s="237">
        <v>0</v>
      </c>
      <c r="H11" s="237">
        <v>0</v>
      </c>
      <c r="I11" s="237">
        <v>0</v>
      </c>
      <c r="J11" s="237">
        <v>0</v>
      </c>
      <c r="K11" s="237">
        <v>0</v>
      </c>
      <c r="L11" s="439"/>
      <c r="M11" s="439"/>
    </row>
    <row r="12" spans="1:13" x14ac:dyDescent="0.3">
      <c r="A12" s="438"/>
      <c r="B12" s="439"/>
      <c r="C12" s="237" t="s">
        <v>174</v>
      </c>
      <c r="D12" s="237" t="s">
        <v>96</v>
      </c>
      <c r="E12" s="237">
        <f>E18</f>
        <v>190575</v>
      </c>
      <c r="F12" s="237">
        <v>832354</v>
      </c>
      <c r="G12" s="237">
        <v>216612</v>
      </c>
      <c r="H12" s="237">
        <v>154512</v>
      </c>
      <c r="I12" s="237">
        <v>153420</v>
      </c>
      <c r="J12" s="237">
        <v>152280</v>
      </c>
      <c r="K12" s="237">
        <v>155530</v>
      </c>
      <c r="L12" s="439"/>
      <c r="M12" s="439"/>
    </row>
    <row r="13" spans="1:13" ht="27.6" x14ac:dyDescent="0.3">
      <c r="A13" s="438"/>
      <c r="B13" s="439"/>
      <c r="C13" s="237" t="s">
        <v>174</v>
      </c>
      <c r="D13" s="237" t="s">
        <v>150</v>
      </c>
      <c r="E13" s="237">
        <v>0</v>
      </c>
      <c r="F13" s="237">
        <v>0</v>
      </c>
      <c r="G13" s="237">
        <v>0</v>
      </c>
      <c r="H13" s="237">
        <v>0</v>
      </c>
      <c r="I13" s="237">
        <v>0</v>
      </c>
      <c r="J13" s="237">
        <v>0</v>
      </c>
      <c r="K13" s="237">
        <v>0</v>
      </c>
      <c r="L13" s="439"/>
      <c r="M13" s="439"/>
    </row>
    <row r="14" spans="1:13" ht="15" customHeight="1" x14ac:dyDescent="0.3">
      <c r="A14" s="436" t="s">
        <v>175</v>
      </c>
      <c r="B14" s="443"/>
      <c r="C14" s="443"/>
      <c r="D14" s="443"/>
      <c r="E14" s="443"/>
      <c r="F14" s="443"/>
      <c r="G14" s="443"/>
      <c r="H14" s="443"/>
      <c r="I14" s="443"/>
      <c r="J14" s="443"/>
      <c r="K14" s="443"/>
      <c r="L14" s="443"/>
      <c r="M14" s="443"/>
    </row>
    <row r="15" spans="1:13" ht="15" customHeight="1" x14ac:dyDescent="0.3">
      <c r="A15" s="438" t="s">
        <v>151</v>
      </c>
      <c r="B15" s="439" t="s">
        <v>282</v>
      </c>
      <c r="C15" s="237" t="s">
        <v>174</v>
      </c>
      <c r="D15" s="237" t="s">
        <v>55</v>
      </c>
      <c r="E15" s="237">
        <v>208312</v>
      </c>
      <c r="F15" s="237">
        <f t="shared" ref="F15:F28" si="0">G15+H15+I15+J15+K15</f>
        <v>814854</v>
      </c>
      <c r="G15" s="237">
        <f>G16+G17+G18+G19</f>
        <v>208312</v>
      </c>
      <c r="H15" s="237">
        <f>H16+H17+H18+H19</f>
        <v>152212</v>
      </c>
      <c r="I15" s="237">
        <f>I16+I17+I18+I19</f>
        <v>151120</v>
      </c>
      <c r="J15" s="237">
        <f>J16+J17+J18+J19</f>
        <v>149980</v>
      </c>
      <c r="K15" s="237">
        <f>K16+K17+K18+K19</f>
        <v>153230</v>
      </c>
      <c r="L15" s="439" t="s">
        <v>636</v>
      </c>
      <c r="M15" s="439" t="s">
        <v>177</v>
      </c>
    </row>
    <row r="16" spans="1:13" ht="27.6" x14ac:dyDescent="0.3">
      <c r="A16" s="438"/>
      <c r="B16" s="439"/>
      <c r="C16" s="237" t="s">
        <v>174</v>
      </c>
      <c r="D16" s="237" t="s">
        <v>149</v>
      </c>
      <c r="E16" s="237">
        <v>0</v>
      </c>
      <c r="F16" s="237">
        <f t="shared" si="0"/>
        <v>0</v>
      </c>
      <c r="G16" s="237">
        <v>0</v>
      </c>
      <c r="H16" s="237">
        <v>0</v>
      </c>
      <c r="I16" s="237">
        <v>0</v>
      </c>
      <c r="J16" s="237">
        <v>0</v>
      </c>
      <c r="K16" s="237">
        <v>0</v>
      </c>
      <c r="L16" s="439"/>
      <c r="M16" s="439"/>
    </row>
    <row r="17" spans="1:13" x14ac:dyDescent="0.3">
      <c r="A17" s="438"/>
      <c r="B17" s="439"/>
      <c r="C17" s="237" t="s">
        <v>174</v>
      </c>
      <c r="D17" s="237" t="s">
        <v>12</v>
      </c>
      <c r="E17" s="237">
        <v>0</v>
      </c>
      <c r="F17" s="237">
        <f t="shared" si="0"/>
        <v>0</v>
      </c>
      <c r="G17" s="237">
        <v>0</v>
      </c>
      <c r="H17" s="237">
        <v>0</v>
      </c>
      <c r="I17" s="237">
        <v>0</v>
      </c>
      <c r="J17" s="237">
        <v>0</v>
      </c>
      <c r="K17" s="237">
        <v>0</v>
      </c>
      <c r="L17" s="439"/>
      <c r="M17" s="439"/>
    </row>
    <row r="18" spans="1:13" x14ac:dyDescent="0.3">
      <c r="A18" s="438"/>
      <c r="B18" s="439"/>
      <c r="C18" s="237" t="s">
        <v>174</v>
      </c>
      <c r="D18" s="237" t="s">
        <v>96</v>
      </c>
      <c r="E18" s="237">
        <v>190575</v>
      </c>
      <c r="F18" s="237">
        <f t="shared" si="0"/>
        <v>814854</v>
      </c>
      <c r="G18" s="237">
        <v>208312</v>
      </c>
      <c r="H18" s="237">
        <v>152212</v>
      </c>
      <c r="I18" s="237">
        <v>151120</v>
      </c>
      <c r="J18" s="237">
        <v>149980</v>
      </c>
      <c r="K18" s="237">
        <v>153230</v>
      </c>
      <c r="L18" s="439"/>
      <c r="M18" s="439"/>
    </row>
    <row r="19" spans="1:13" ht="93.75" customHeight="1" x14ac:dyDescent="0.3">
      <c r="A19" s="438"/>
      <c r="B19" s="439"/>
      <c r="C19" s="237" t="s">
        <v>174</v>
      </c>
      <c r="D19" s="237" t="s">
        <v>153</v>
      </c>
      <c r="E19" s="237">
        <v>0</v>
      </c>
      <c r="F19" s="237">
        <f t="shared" si="0"/>
        <v>0</v>
      </c>
      <c r="G19" s="237">
        <v>0</v>
      </c>
      <c r="H19" s="237">
        <v>0</v>
      </c>
      <c r="I19" s="237">
        <v>0</v>
      </c>
      <c r="J19" s="237">
        <v>0</v>
      </c>
      <c r="K19" s="237">
        <v>0</v>
      </c>
      <c r="L19" s="439"/>
      <c r="M19" s="439"/>
    </row>
    <row r="20" spans="1:13" ht="15" customHeight="1" x14ac:dyDescent="0.3">
      <c r="A20" s="438" t="s">
        <v>154</v>
      </c>
      <c r="B20" s="439" t="s">
        <v>283</v>
      </c>
      <c r="C20" s="237" t="s">
        <v>174</v>
      </c>
      <c r="D20" s="237" t="s">
        <v>55</v>
      </c>
      <c r="E20" s="436" t="s">
        <v>318</v>
      </c>
      <c r="F20" s="437"/>
      <c r="G20" s="437"/>
      <c r="H20" s="437"/>
      <c r="I20" s="437"/>
      <c r="J20" s="437"/>
      <c r="K20" s="437"/>
      <c r="L20" s="439" t="s">
        <v>637</v>
      </c>
      <c r="M20" s="439" t="s">
        <v>284</v>
      </c>
    </row>
    <row r="21" spans="1:13" ht="27.6" x14ac:dyDescent="0.3">
      <c r="A21" s="438"/>
      <c r="B21" s="439"/>
      <c r="C21" s="237" t="s">
        <v>174</v>
      </c>
      <c r="D21" s="237" t="s">
        <v>149</v>
      </c>
      <c r="E21" s="437"/>
      <c r="F21" s="437"/>
      <c r="G21" s="437"/>
      <c r="H21" s="437"/>
      <c r="I21" s="437"/>
      <c r="J21" s="437"/>
      <c r="K21" s="437"/>
      <c r="L21" s="439"/>
      <c r="M21" s="439"/>
    </row>
    <row r="22" spans="1:13" x14ac:dyDescent="0.3">
      <c r="A22" s="438"/>
      <c r="B22" s="439"/>
      <c r="C22" s="237" t="s">
        <v>174</v>
      </c>
      <c r="D22" s="237" t="s">
        <v>12</v>
      </c>
      <c r="E22" s="437"/>
      <c r="F22" s="437"/>
      <c r="G22" s="437"/>
      <c r="H22" s="437"/>
      <c r="I22" s="437"/>
      <c r="J22" s="437"/>
      <c r="K22" s="437"/>
      <c r="L22" s="439"/>
      <c r="M22" s="439"/>
    </row>
    <row r="23" spans="1:13" x14ac:dyDescent="0.3">
      <c r="A23" s="438"/>
      <c r="B23" s="439"/>
      <c r="C23" s="237" t="s">
        <v>174</v>
      </c>
      <c r="D23" s="237" t="s">
        <v>96</v>
      </c>
      <c r="E23" s="437"/>
      <c r="F23" s="437"/>
      <c r="G23" s="437"/>
      <c r="H23" s="437"/>
      <c r="I23" s="437"/>
      <c r="J23" s="437"/>
      <c r="K23" s="437"/>
      <c r="L23" s="439"/>
      <c r="M23" s="439"/>
    </row>
    <row r="24" spans="1:13" ht="27.6" x14ac:dyDescent="0.3">
      <c r="A24" s="438"/>
      <c r="B24" s="439"/>
      <c r="C24" s="237" t="s">
        <v>174</v>
      </c>
      <c r="D24" s="237" t="s">
        <v>150</v>
      </c>
      <c r="E24" s="437"/>
      <c r="F24" s="437"/>
      <c r="G24" s="437"/>
      <c r="H24" s="437"/>
      <c r="I24" s="437"/>
      <c r="J24" s="437"/>
      <c r="K24" s="437"/>
      <c r="L24" s="439"/>
      <c r="M24" s="439"/>
    </row>
    <row r="25" spans="1:13" ht="15" customHeight="1" x14ac:dyDescent="0.3">
      <c r="A25" s="438" t="s">
        <v>155</v>
      </c>
      <c r="B25" s="442" t="s">
        <v>285</v>
      </c>
      <c r="C25" s="237" t="s">
        <v>174</v>
      </c>
      <c r="D25" s="237" t="s">
        <v>55</v>
      </c>
      <c r="E25" s="237">
        <v>100</v>
      </c>
      <c r="F25" s="237">
        <f t="shared" si="0"/>
        <v>500</v>
      </c>
      <c r="G25" s="237">
        <f>G26+G27+G28+G29</f>
        <v>100</v>
      </c>
      <c r="H25" s="237">
        <f>H26+H27+H28+H29</f>
        <v>100</v>
      </c>
      <c r="I25" s="237">
        <f>I26+I27+I28+I29</f>
        <v>100</v>
      </c>
      <c r="J25" s="237">
        <f>J26+J27+J28+J29</f>
        <v>100</v>
      </c>
      <c r="K25" s="237">
        <f>K26+K27+K28+K29</f>
        <v>100</v>
      </c>
      <c r="L25" s="439" t="s">
        <v>638</v>
      </c>
      <c r="M25" s="439" t="s">
        <v>178</v>
      </c>
    </row>
    <row r="26" spans="1:13" ht="27.6" x14ac:dyDescent="0.3">
      <c r="A26" s="438"/>
      <c r="B26" s="439"/>
      <c r="C26" s="237" t="s">
        <v>174</v>
      </c>
      <c r="D26" s="237" t="s">
        <v>149</v>
      </c>
      <c r="E26" s="237">
        <v>0</v>
      </c>
      <c r="F26" s="237">
        <f t="shared" si="0"/>
        <v>0</v>
      </c>
      <c r="G26" s="237">
        <v>0</v>
      </c>
      <c r="H26" s="237">
        <v>0</v>
      </c>
      <c r="I26" s="237">
        <v>0</v>
      </c>
      <c r="J26" s="237">
        <v>0</v>
      </c>
      <c r="K26" s="237">
        <v>0</v>
      </c>
      <c r="L26" s="439"/>
      <c r="M26" s="439"/>
    </row>
    <row r="27" spans="1:13" x14ac:dyDescent="0.3">
      <c r="A27" s="438"/>
      <c r="B27" s="439"/>
      <c r="C27" s="237" t="s">
        <v>174</v>
      </c>
      <c r="D27" s="237" t="s">
        <v>12</v>
      </c>
      <c r="E27" s="237">
        <v>0</v>
      </c>
      <c r="F27" s="237">
        <f t="shared" si="0"/>
        <v>0</v>
      </c>
      <c r="G27" s="237">
        <v>0</v>
      </c>
      <c r="H27" s="237">
        <v>0</v>
      </c>
      <c r="I27" s="237">
        <v>0</v>
      </c>
      <c r="J27" s="237">
        <v>0</v>
      </c>
      <c r="K27" s="237">
        <v>0</v>
      </c>
      <c r="L27" s="439"/>
      <c r="M27" s="439"/>
    </row>
    <row r="28" spans="1:13" x14ac:dyDescent="0.3">
      <c r="A28" s="438"/>
      <c r="B28" s="439"/>
      <c r="C28" s="237" t="s">
        <v>174</v>
      </c>
      <c r="D28" s="237" t="s">
        <v>96</v>
      </c>
      <c r="E28" s="237">
        <v>100</v>
      </c>
      <c r="F28" s="237">
        <f t="shared" si="0"/>
        <v>500</v>
      </c>
      <c r="G28" s="237">
        <v>100</v>
      </c>
      <c r="H28" s="237">
        <v>100</v>
      </c>
      <c r="I28" s="237">
        <v>100</v>
      </c>
      <c r="J28" s="237">
        <v>100</v>
      </c>
      <c r="K28" s="237">
        <v>100</v>
      </c>
      <c r="L28" s="439"/>
      <c r="M28" s="439"/>
    </row>
    <row r="29" spans="1:13" ht="27.6" x14ac:dyDescent="0.3">
      <c r="A29" s="438"/>
      <c r="B29" s="439"/>
      <c r="C29" s="237" t="s">
        <v>174</v>
      </c>
      <c r="D29" s="237" t="s">
        <v>150</v>
      </c>
      <c r="E29" s="237">
        <v>0</v>
      </c>
      <c r="F29" s="237">
        <v>0</v>
      </c>
      <c r="G29" s="237">
        <v>0</v>
      </c>
      <c r="H29" s="237">
        <v>0</v>
      </c>
      <c r="I29" s="237">
        <v>0</v>
      </c>
      <c r="J29" s="237">
        <v>0</v>
      </c>
      <c r="K29" s="237">
        <v>0</v>
      </c>
      <c r="L29" s="439"/>
      <c r="M29" s="439"/>
    </row>
    <row r="30" spans="1:13" ht="15" customHeight="1" x14ac:dyDescent="0.3">
      <c r="A30" s="438" t="s">
        <v>156</v>
      </c>
      <c r="B30" s="442" t="s">
        <v>286</v>
      </c>
      <c r="C30" s="237" t="s">
        <v>174</v>
      </c>
      <c r="D30" s="237" t="s">
        <v>55</v>
      </c>
      <c r="E30" s="436" t="s">
        <v>318</v>
      </c>
      <c r="F30" s="436"/>
      <c r="G30" s="436"/>
      <c r="H30" s="436"/>
      <c r="I30" s="436"/>
      <c r="J30" s="436"/>
      <c r="K30" s="436"/>
      <c r="L30" s="439" t="s">
        <v>639</v>
      </c>
      <c r="M30" s="439" t="s">
        <v>287</v>
      </c>
    </row>
    <row r="31" spans="1:13" ht="27.6" x14ac:dyDescent="0.3">
      <c r="A31" s="438"/>
      <c r="B31" s="439"/>
      <c r="C31" s="237" t="s">
        <v>174</v>
      </c>
      <c r="D31" s="237" t="s">
        <v>149</v>
      </c>
      <c r="E31" s="436"/>
      <c r="F31" s="436"/>
      <c r="G31" s="436"/>
      <c r="H31" s="436"/>
      <c r="I31" s="436"/>
      <c r="J31" s="436"/>
      <c r="K31" s="436"/>
      <c r="L31" s="439"/>
      <c r="M31" s="439"/>
    </row>
    <row r="32" spans="1:13" x14ac:dyDescent="0.3">
      <c r="A32" s="438"/>
      <c r="B32" s="439"/>
      <c r="C32" s="237" t="s">
        <v>174</v>
      </c>
      <c r="D32" s="237" t="s">
        <v>12</v>
      </c>
      <c r="E32" s="436"/>
      <c r="F32" s="436"/>
      <c r="G32" s="436"/>
      <c r="H32" s="436"/>
      <c r="I32" s="436"/>
      <c r="J32" s="436"/>
      <c r="K32" s="436"/>
      <c r="L32" s="439"/>
      <c r="M32" s="439"/>
    </row>
    <row r="33" spans="1:13" x14ac:dyDescent="0.3">
      <c r="A33" s="438"/>
      <c r="B33" s="439"/>
      <c r="C33" s="237" t="s">
        <v>174</v>
      </c>
      <c r="D33" s="237" t="s">
        <v>96</v>
      </c>
      <c r="E33" s="436"/>
      <c r="F33" s="436"/>
      <c r="G33" s="436"/>
      <c r="H33" s="436"/>
      <c r="I33" s="436"/>
      <c r="J33" s="436"/>
      <c r="K33" s="436"/>
      <c r="L33" s="439"/>
      <c r="M33" s="439"/>
    </row>
    <row r="34" spans="1:13" ht="27.6" x14ac:dyDescent="0.3">
      <c r="A34" s="438"/>
      <c r="B34" s="439"/>
      <c r="C34" s="237" t="s">
        <v>174</v>
      </c>
      <c r="D34" s="237" t="s">
        <v>150</v>
      </c>
      <c r="E34" s="436"/>
      <c r="F34" s="436"/>
      <c r="G34" s="436"/>
      <c r="H34" s="436"/>
      <c r="I34" s="436"/>
      <c r="J34" s="436"/>
      <c r="K34" s="436"/>
      <c r="L34" s="439"/>
      <c r="M34" s="439"/>
    </row>
    <row r="35" spans="1:13" ht="15" customHeight="1" x14ac:dyDescent="0.3">
      <c r="A35" s="438" t="s">
        <v>157</v>
      </c>
      <c r="B35" s="439" t="s">
        <v>288</v>
      </c>
      <c r="C35" s="237" t="s">
        <v>174</v>
      </c>
      <c r="D35" s="237" t="s">
        <v>55</v>
      </c>
      <c r="E35" s="237">
        <v>6000</v>
      </c>
      <c r="F35" s="237">
        <f>G35+H35+I35+J35+K35</f>
        <v>6000</v>
      </c>
      <c r="G35" s="237">
        <f>G36+G37+G38+G39</f>
        <v>6000</v>
      </c>
      <c r="H35" s="237">
        <f>H36+H37+H38+H39</f>
        <v>0</v>
      </c>
      <c r="I35" s="237">
        <f>I36+I37+I38+I39</f>
        <v>0</v>
      </c>
      <c r="J35" s="237">
        <f>J36+J37+J38+J39</f>
        <v>0</v>
      </c>
      <c r="K35" s="237">
        <f>K36+K37+K38+K39</f>
        <v>0</v>
      </c>
      <c r="L35" s="439" t="s">
        <v>640</v>
      </c>
      <c r="M35" s="439" t="s">
        <v>179</v>
      </c>
    </row>
    <row r="36" spans="1:13" ht="27.6" x14ac:dyDescent="0.3">
      <c r="A36" s="438"/>
      <c r="B36" s="439"/>
      <c r="C36" s="237" t="s">
        <v>174</v>
      </c>
      <c r="D36" s="237" t="s">
        <v>149</v>
      </c>
      <c r="E36" s="237">
        <v>0</v>
      </c>
      <c r="F36" s="237">
        <f>G36+H36+I36+J36+K36</f>
        <v>0</v>
      </c>
      <c r="G36" s="237">
        <v>0</v>
      </c>
      <c r="H36" s="237">
        <v>0</v>
      </c>
      <c r="I36" s="237">
        <v>0</v>
      </c>
      <c r="J36" s="237">
        <v>0</v>
      </c>
      <c r="K36" s="237">
        <v>0</v>
      </c>
      <c r="L36" s="439"/>
      <c r="M36" s="439"/>
    </row>
    <row r="37" spans="1:13" x14ac:dyDescent="0.3">
      <c r="A37" s="438"/>
      <c r="B37" s="439"/>
      <c r="C37" s="237" t="s">
        <v>174</v>
      </c>
      <c r="D37" s="237" t="s">
        <v>12</v>
      </c>
      <c r="E37" s="237">
        <v>0</v>
      </c>
      <c r="F37" s="237">
        <f>G37+H37+I37+J37+K37</f>
        <v>0</v>
      </c>
      <c r="G37" s="237">
        <v>0</v>
      </c>
      <c r="H37" s="237">
        <v>0</v>
      </c>
      <c r="I37" s="237">
        <v>0</v>
      </c>
      <c r="J37" s="237">
        <v>0</v>
      </c>
      <c r="K37" s="237">
        <v>0</v>
      </c>
      <c r="L37" s="439"/>
      <c r="M37" s="439"/>
    </row>
    <row r="38" spans="1:13" x14ac:dyDescent="0.3">
      <c r="A38" s="438"/>
      <c r="B38" s="439"/>
      <c r="C38" s="237" t="s">
        <v>174</v>
      </c>
      <c r="D38" s="237" t="s">
        <v>96</v>
      </c>
      <c r="E38" s="237">
        <v>6000</v>
      </c>
      <c r="F38" s="237">
        <f>G38+H38+I38+J38+K38</f>
        <v>6000</v>
      </c>
      <c r="G38" s="237">
        <v>6000</v>
      </c>
      <c r="H38" s="237">
        <v>0</v>
      </c>
      <c r="I38" s="237">
        <v>0</v>
      </c>
      <c r="J38" s="237">
        <v>0</v>
      </c>
      <c r="K38" s="237">
        <v>0</v>
      </c>
      <c r="L38" s="439"/>
      <c r="M38" s="439"/>
    </row>
    <row r="39" spans="1:13" ht="27.6" x14ac:dyDescent="0.3">
      <c r="A39" s="438"/>
      <c r="B39" s="439"/>
      <c r="C39" s="237" t="s">
        <v>174</v>
      </c>
      <c r="D39" s="237" t="s">
        <v>150</v>
      </c>
      <c r="E39" s="237">
        <v>0</v>
      </c>
      <c r="F39" s="237">
        <v>0</v>
      </c>
      <c r="G39" s="237">
        <v>0</v>
      </c>
      <c r="H39" s="237">
        <v>0</v>
      </c>
      <c r="I39" s="237">
        <v>0</v>
      </c>
      <c r="J39" s="237">
        <v>0</v>
      </c>
      <c r="K39" s="237">
        <v>0</v>
      </c>
      <c r="L39" s="439"/>
      <c r="M39" s="439"/>
    </row>
    <row r="40" spans="1:13" ht="15" customHeight="1" x14ac:dyDescent="0.3">
      <c r="A40" s="438" t="s">
        <v>267</v>
      </c>
      <c r="B40" s="442" t="s">
        <v>289</v>
      </c>
      <c r="C40" s="237" t="s">
        <v>174</v>
      </c>
      <c r="D40" s="237" t="s">
        <v>55</v>
      </c>
      <c r="E40" s="237">
        <v>100</v>
      </c>
      <c r="F40" s="237">
        <f>G40+H40+I40+J40+K40</f>
        <v>500</v>
      </c>
      <c r="G40" s="237">
        <f>G41+G42+G43+G44</f>
        <v>100</v>
      </c>
      <c r="H40" s="237">
        <f>H41+H42+H43+H44</f>
        <v>100</v>
      </c>
      <c r="I40" s="237">
        <f>I41+I42+I43+I44</f>
        <v>100</v>
      </c>
      <c r="J40" s="237">
        <f>J41+J42+J43+J44</f>
        <v>100</v>
      </c>
      <c r="K40" s="237">
        <f>K41+K42+K43+K44</f>
        <v>100</v>
      </c>
      <c r="L40" s="439" t="s">
        <v>641</v>
      </c>
      <c r="M40" s="439" t="s">
        <v>180</v>
      </c>
    </row>
    <row r="41" spans="1:13" ht="27.6" x14ac:dyDescent="0.3">
      <c r="A41" s="438"/>
      <c r="B41" s="439"/>
      <c r="C41" s="237" t="s">
        <v>174</v>
      </c>
      <c r="D41" s="237" t="s">
        <v>149</v>
      </c>
      <c r="E41" s="237">
        <v>0</v>
      </c>
      <c r="F41" s="237">
        <f>G41+H41+I41+J41+K41</f>
        <v>0</v>
      </c>
      <c r="G41" s="237">
        <v>0</v>
      </c>
      <c r="H41" s="237">
        <v>0</v>
      </c>
      <c r="I41" s="237">
        <v>0</v>
      </c>
      <c r="J41" s="237">
        <v>0</v>
      </c>
      <c r="K41" s="237">
        <v>0</v>
      </c>
      <c r="L41" s="439"/>
      <c r="M41" s="439"/>
    </row>
    <row r="42" spans="1:13" x14ac:dyDescent="0.3">
      <c r="A42" s="438"/>
      <c r="B42" s="439"/>
      <c r="C42" s="237" t="s">
        <v>174</v>
      </c>
      <c r="D42" s="237" t="s">
        <v>12</v>
      </c>
      <c r="E42" s="237">
        <v>0</v>
      </c>
      <c r="F42" s="237">
        <f>G42+H42+I42+J42+K42</f>
        <v>0</v>
      </c>
      <c r="G42" s="237">
        <v>0</v>
      </c>
      <c r="H42" s="237">
        <v>0</v>
      </c>
      <c r="I42" s="237">
        <v>0</v>
      </c>
      <c r="J42" s="237">
        <v>0</v>
      </c>
      <c r="K42" s="237">
        <v>0</v>
      </c>
      <c r="L42" s="439"/>
      <c r="M42" s="439"/>
    </row>
    <row r="43" spans="1:13" x14ac:dyDescent="0.3">
      <c r="A43" s="438"/>
      <c r="B43" s="439"/>
      <c r="C43" s="237" t="s">
        <v>174</v>
      </c>
      <c r="D43" s="237" t="s">
        <v>96</v>
      </c>
      <c r="E43" s="237">
        <v>100</v>
      </c>
      <c r="F43" s="237">
        <f>G43+H43+I43+J43+K43</f>
        <v>500</v>
      </c>
      <c r="G43" s="237">
        <v>100</v>
      </c>
      <c r="H43" s="237">
        <v>100</v>
      </c>
      <c r="I43" s="237">
        <v>100</v>
      </c>
      <c r="J43" s="237">
        <v>100</v>
      </c>
      <c r="K43" s="237">
        <v>100</v>
      </c>
      <c r="L43" s="439"/>
      <c r="M43" s="439"/>
    </row>
    <row r="44" spans="1:13" ht="27.6" x14ac:dyDescent="0.3">
      <c r="A44" s="438"/>
      <c r="B44" s="439"/>
      <c r="C44" s="237" t="s">
        <v>174</v>
      </c>
      <c r="D44" s="237" t="s">
        <v>150</v>
      </c>
      <c r="E44" s="237">
        <v>0</v>
      </c>
      <c r="F44" s="237">
        <v>0</v>
      </c>
      <c r="G44" s="237">
        <v>0</v>
      </c>
      <c r="H44" s="237">
        <v>0</v>
      </c>
      <c r="I44" s="237">
        <v>0</v>
      </c>
      <c r="J44" s="237">
        <v>0</v>
      </c>
      <c r="K44" s="237">
        <v>0</v>
      </c>
      <c r="L44" s="439"/>
      <c r="M44" s="439"/>
    </row>
    <row r="45" spans="1:13" ht="15" customHeight="1" x14ac:dyDescent="0.3">
      <c r="A45" s="438" t="s">
        <v>228</v>
      </c>
      <c r="B45" s="439" t="s">
        <v>290</v>
      </c>
      <c r="C45" s="237" t="s">
        <v>174</v>
      </c>
      <c r="D45" s="237" t="s">
        <v>55</v>
      </c>
      <c r="E45" s="436" t="s">
        <v>318</v>
      </c>
      <c r="F45" s="437"/>
      <c r="G45" s="437"/>
      <c r="H45" s="437"/>
      <c r="I45" s="437"/>
      <c r="J45" s="437"/>
      <c r="K45" s="437"/>
      <c r="L45" s="439" t="s">
        <v>642</v>
      </c>
      <c r="M45" s="439" t="s">
        <v>291</v>
      </c>
    </row>
    <row r="46" spans="1:13" ht="15" customHeight="1" x14ac:dyDescent="0.3">
      <c r="A46" s="438"/>
      <c r="B46" s="439"/>
      <c r="C46" s="237" t="s">
        <v>174</v>
      </c>
      <c r="D46" s="237" t="s">
        <v>149</v>
      </c>
      <c r="E46" s="437"/>
      <c r="F46" s="437"/>
      <c r="G46" s="437"/>
      <c r="H46" s="437"/>
      <c r="I46" s="437"/>
      <c r="J46" s="437"/>
      <c r="K46" s="437"/>
      <c r="L46" s="439"/>
      <c r="M46" s="439"/>
    </row>
    <row r="47" spans="1:13" x14ac:dyDescent="0.3">
      <c r="A47" s="438"/>
      <c r="B47" s="439"/>
      <c r="C47" s="237" t="s">
        <v>174</v>
      </c>
      <c r="D47" s="237" t="s">
        <v>12</v>
      </c>
      <c r="E47" s="437"/>
      <c r="F47" s="437"/>
      <c r="G47" s="437"/>
      <c r="H47" s="437"/>
      <c r="I47" s="437"/>
      <c r="J47" s="437"/>
      <c r="K47" s="437"/>
      <c r="L47" s="439"/>
      <c r="M47" s="439"/>
    </row>
    <row r="48" spans="1:13" x14ac:dyDescent="0.3">
      <c r="A48" s="438"/>
      <c r="B48" s="439"/>
      <c r="C48" s="237" t="s">
        <v>174</v>
      </c>
      <c r="D48" s="237" t="s">
        <v>96</v>
      </c>
      <c r="E48" s="437"/>
      <c r="F48" s="437"/>
      <c r="G48" s="437"/>
      <c r="H48" s="437"/>
      <c r="I48" s="437"/>
      <c r="J48" s="437"/>
      <c r="K48" s="437"/>
      <c r="L48" s="439"/>
      <c r="M48" s="439"/>
    </row>
    <row r="49" spans="1:13" ht="27.6" x14ac:dyDescent="0.3">
      <c r="A49" s="438"/>
      <c r="B49" s="439"/>
      <c r="C49" s="237" t="s">
        <v>174</v>
      </c>
      <c r="D49" s="237" t="s">
        <v>150</v>
      </c>
      <c r="E49" s="437"/>
      <c r="F49" s="437"/>
      <c r="G49" s="437"/>
      <c r="H49" s="437"/>
      <c r="I49" s="437"/>
      <c r="J49" s="437"/>
      <c r="K49" s="437"/>
      <c r="L49" s="439"/>
      <c r="M49" s="439"/>
    </row>
    <row r="50" spans="1:13" ht="15" customHeight="1" x14ac:dyDescent="0.3">
      <c r="A50" s="438" t="s">
        <v>269</v>
      </c>
      <c r="B50" s="439" t="s">
        <v>292</v>
      </c>
      <c r="C50" s="237" t="s">
        <v>174</v>
      </c>
      <c r="D50" s="237" t="s">
        <v>55</v>
      </c>
      <c r="E50" s="436" t="s">
        <v>318</v>
      </c>
      <c r="F50" s="437"/>
      <c r="G50" s="437"/>
      <c r="H50" s="437"/>
      <c r="I50" s="437"/>
      <c r="J50" s="437"/>
      <c r="K50" s="437"/>
      <c r="L50" s="439" t="s">
        <v>643</v>
      </c>
      <c r="M50" s="439" t="s">
        <v>293</v>
      </c>
    </row>
    <row r="51" spans="1:13" ht="15" customHeight="1" x14ac:dyDescent="0.3">
      <c r="A51" s="438"/>
      <c r="B51" s="439"/>
      <c r="C51" s="237" t="s">
        <v>174</v>
      </c>
      <c r="D51" s="237" t="s">
        <v>149</v>
      </c>
      <c r="E51" s="437"/>
      <c r="F51" s="437"/>
      <c r="G51" s="437"/>
      <c r="H51" s="437"/>
      <c r="I51" s="437"/>
      <c r="J51" s="437"/>
      <c r="K51" s="437"/>
      <c r="L51" s="439"/>
      <c r="M51" s="439"/>
    </row>
    <row r="52" spans="1:13" x14ac:dyDescent="0.3">
      <c r="A52" s="438"/>
      <c r="B52" s="439"/>
      <c r="C52" s="237" t="s">
        <v>174</v>
      </c>
      <c r="D52" s="237" t="s">
        <v>12</v>
      </c>
      <c r="E52" s="437"/>
      <c r="F52" s="437"/>
      <c r="G52" s="437"/>
      <c r="H52" s="437"/>
      <c r="I52" s="437"/>
      <c r="J52" s="437"/>
      <c r="K52" s="437"/>
      <c r="L52" s="439"/>
      <c r="M52" s="439"/>
    </row>
    <row r="53" spans="1:13" x14ac:dyDescent="0.3">
      <c r="A53" s="438"/>
      <c r="B53" s="439"/>
      <c r="C53" s="237" t="s">
        <v>174</v>
      </c>
      <c r="D53" s="237" t="s">
        <v>96</v>
      </c>
      <c r="E53" s="437"/>
      <c r="F53" s="437"/>
      <c r="G53" s="437"/>
      <c r="H53" s="437"/>
      <c r="I53" s="437"/>
      <c r="J53" s="437"/>
      <c r="K53" s="437"/>
      <c r="L53" s="439"/>
      <c r="M53" s="439"/>
    </row>
    <row r="54" spans="1:13" ht="27.6" x14ac:dyDescent="0.3">
      <c r="A54" s="438"/>
      <c r="B54" s="439"/>
      <c r="C54" s="237" t="s">
        <v>174</v>
      </c>
      <c r="D54" s="237" t="s">
        <v>150</v>
      </c>
      <c r="E54" s="437"/>
      <c r="F54" s="437"/>
      <c r="G54" s="437"/>
      <c r="H54" s="437"/>
      <c r="I54" s="437"/>
      <c r="J54" s="437"/>
      <c r="K54" s="437"/>
      <c r="L54" s="439"/>
      <c r="M54" s="439"/>
    </row>
    <row r="55" spans="1:13" ht="15" customHeight="1" x14ac:dyDescent="0.3">
      <c r="A55" s="438" t="s">
        <v>271</v>
      </c>
      <c r="B55" s="439" t="s">
        <v>294</v>
      </c>
      <c r="C55" s="237" t="s">
        <v>174</v>
      </c>
      <c r="D55" s="237" t="s">
        <v>55</v>
      </c>
      <c r="E55" s="436" t="s">
        <v>318</v>
      </c>
      <c r="F55" s="437"/>
      <c r="G55" s="437"/>
      <c r="H55" s="437"/>
      <c r="I55" s="437"/>
      <c r="J55" s="437"/>
      <c r="K55" s="437"/>
      <c r="L55" s="439" t="s">
        <v>644</v>
      </c>
      <c r="M55" s="439" t="s">
        <v>295</v>
      </c>
    </row>
    <row r="56" spans="1:13" ht="15" customHeight="1" x14ac:dyDescent="0.3">
      <c r="A56" s="438"/>
      <c r="B56" s="439"/>
      <c r="C56" s="237" t="s">
        <v>174</v>
      </c>
      <c r="D56" s="237" t="s">
        <v>149</v>
      </c>
      <c r="E56" s="437"/>
      <c r="F56" s="437"/>
      <c r="G56" s="437"/>
      <c r="H56" s="437"/>
      <c r="I56" s="437"/>
      <c r="J56" s="437"/>
      <c r="K56" s="437"/>
      <c r="L56" s="439"/>
      <c r="M56" s="439"/>
    </row>
    <row r="57" spans="1:13" x14ac:dyDescent="0.3">
      <c r="A57" s="438"/>
      <c r="B57" s="439"/>
      <c r="C57" s="237" t="s">
        <v>174</v>
      </c>
      <c r="D57" s="237" t="s">
        <v>12</v>
      </c>
      <c r="E57" s="437"/>
      <c r="F57" s="437"/>
      <c r="G57" s="437"/>
      <c r="H57" s="437"/>
      <c r="I57" s="437"/>
      <c r="J57" s="437"/>
      <c r="K57" s="437"/>
      <c r="L57" s="439"/>
      <c r="M57" s="439"/>
    </row>
    <row r="58" spans="1:13" x14ac:dyDescent="0.3">
      <c r="A58" s="438"/>
      <c r="B58" s="439"/>
      <c r="C58" s="237" t="s">
        <v>174</v>
      </c>
      <c r="D58" s="237" t="s">
        <v>96</v>
      </c>
      <c r="E58" s="437"/>
      <c r="F58" s="437"/>
      <c r="G58" s="437"/>
      <c r="H58" s="437"/>
      <c r="I58" s="437"/>
      <c r="J58" s="437"/>
      <c r="K58" s="437"/>
      <c r="L58" s="439"/>
      <c r="M58" s="439"/>
    </row>
    <row r="59" spans="1:13" ht="27.6" x14ac:dyDescent="0.3">
      <c r="A59" s="438"/>
      <c r="B59" s="439"/>
      <c r="C59" s="237" t="s">
        <v>174</v>
      </c>
      <c r="D59" s="237" t="s">
        <v>150</v>
      </c>
      <c r="E59" s="437"/>
      <c r="F59" s="437"/>
      <c r="G59" s="437"/>
      <c r="H59" s="437"/>
      <c r="I59" s="437"/>
      <c r="J59" s="437"/>
      <c r="K59" s="437"/>
      <c r="L59" s="439"/>
      <c r="M59" s="439"/>
    </row>
    <row r="60" spans="1:13" ht="15" customHeight="1" x14ac:dyDescent="0.3">
      <c r="A60" s="438" t="s">
        <v>273</v>
      </c>
      <c r="B60" s="439" t="s">
        <v>181</v>
      </c>
      <c r="C60" s="237" t="s">
        <v>174</v>
      </c>
      <c r="D60" s="237" t="s">
        <v>55</v>
      </c>
      <c r="E60" s="237">
        <v>2100</v>
      </c>
      <c r="F60" s="237">
        <f>G60+H60+I60+J60+K60</f>
        <v>10500</v>
      </c>
      <c r="G60" s="237">
        <f>G61+G62+G63+G64</f>
        <v>2100</v>
      </c>
      <c r="H60" s="237">
        <f>H61+H62+H63+H64</f>
        <v>2100</v>
      </c>
      <c r="I60" s="237">
        <f>I61+I62+I63+I64</f>
        <v>2100</v>
      </c>
      <c r="J60" s="237">
        <f>J61+J62+J63+J64</f>
        <v>2100</v>
      </c>
      <c r="K60" s="237">
        <f>K61+K62+K63+K64</f>
        <v>2100</v>
      </c>
      <c r="L60" s="439" t="s">
        <v>645</v>
      </c>
      <c r="M60" s="439" t="s">
        <v>182</v>
      </c>
    </row>
    <row r="61" spans="1:13" ht="15" customHeight="1" x14ac:dyDescent="0.3">
      <c r="A61" s="438"/>
      <c r="B61" s="439"/>
      <c r="C61" s="237" t="s">
        <v>174</v>
      </c>
      <c r="D61" s="237" t="s">
        <v>149</v>
      </c>
      <c r="E61" s="237">
        <v>0</v>
      </c>
      <c r="F61" s="237">
        <f>G61+H61+I61+J61+K61</f>
        <v>0</v>
      </c>
      <c r="G61" s="237">
        <v>0</v>
      </c>
      <c r="H61" s="237">
        <v>0</v>
      </c>
      <c r="I61" s="237">
        <v>0</v>
      </c>
      <c r="J61" s="237">
        <v>0</v>
      </c>
      <c r="K61" s="237">
        <v>0</v>
      </c>
      <c r="L61" s="439"/>
      <c r="M61" s="439"/>
    </row>
    <row r="62" spans="1:13" x14ac:dyDescent="0.3">
      <c r="A62" s="438"/>
      <c r="B62" s="439"/>
      <c r="C62" s="237" t="s">
        <v>174</v>
      </c>
      <c r="D62" s="237" t="s">
        <v>12</v>
      </c>
      <c r="E62" s="237">
        <v>0</v>
      </c>
      <c r="F62" s="237">
        <f>G62+H62+I62+J62+K62</f>
        <v>0</v>
      </c>
      <c r="G62" s="237">
        <v>0</v>
      </c>
      <c r="H62" s="237">
        <v>0</v>
      </c>
      <c r="I62" s="237">
        <v>0</v>
      </c>
      <c r="J62" s="237">
        <v>0</v>
      </c>
      <c r="K62" s="237">
        <v>0</v>
      </c>
      <c r="L62" s="439"/>
      <c r="M62" s="439"/>
    </row>
    <row r="63" spans="1:13" x14ac:dyDescent="0.3">
      <c r="A63" s="438"/>
      <c r="B63" s="439"/>
      <c r="C63" s="237" t="s">
        <v>174</v>
      </c>
      <c r="D63" s="237" t="s">
        <v>96</v>
      </c>
      <c r="E63" s="237">
        <v>2100</v>
      </c>
      <c r="F63" s="237">
        <f>G63+H63+I63+J63+K63</f>
        <v>10500</v>
      </c>
      <c r="G63" s="237">
        <v>2100</v>
      </c>
      <c r="H63" s="237">
        <v>2100</v>
      </c>
      <c r="I63" s="237">
        <v>2100</v>
      </c>
      <c r="J63" s="237">
        <v>2100</v>
      </c>
      <c r="K63" s="237">
        <v>2100</v>
      </c>
      <c r="L63" s="439"/>
      <c r="M63" s="439"/>
    </row>
    <row r="64" spans="1:13" ht="51" customHeight="1" x14ac:dyDescent="0.3">
      <c r="A64" s="438"/>
      <c r="B64" s="439"/>
      <c r="C64" s="237" t="s">
        <v>174</v>
      </c>
      <c r="D64" s="237" t="s">
        <v>150</v>
      </c>
      <c r="E64" s="237">
        <v>0</v>
      </c>
      <c r="F64" s="237">
        <v>0</v>
      </c>
      <c r="G64" s="237">
        <v>0</v>
      </c>
      <c r="H64" s="237">
        <v>0</v>
      </c>
      <c r="I64" s="237">
        <v>0</v>
      </c>
      <c r="J64" s="237">
        <v>0</v>
      </c>
      <c r="K64" s="237">
        <v>0</v>
      </c>
      <c r="L64" s="439"/>
      <c r="M64" s="439"/>
    </row>
    <row r="65" spans="1:13" ht="15" customHeight="1" x14ac:dyDescent="0.3">
      <c r="A65" s="438" t="s">
        <v>159</v>
      </c>
      <c r="B65" s="439" t="s">
        <v>183</v>
      </c>
      <c r="C65" s="237" t="s">
        <v>174</v>
      </c>
      <c r="D65" s="237" t="s">
        <v>55</v>
      </c>
      <c r="E65" s="237">
        <v>31595</v>
      </c>
      <c r="F65" s="237">
        <f>SUM(G65:K65)</f>
        <v>182900</v>
      </c>
      <c r="G65" s="237">
        <v>51804</v>
      </c>
      <c r="H65" s="237">
        <v>32774</v>
      </c>
      <c r="I65" s="237">
        <v>32774</v>
      </c>
      <c r="J65" s="237">
        <v>32774</v>
      </c>
      <c r="K65" s="237">
        <v>32774</v>
      </c>
      <c r="L65" s="439" t="s">
        <v>646</v>
      </c>
      <c r="M65" s="439" t="s">
        <v>184</v>
      </c>
    </row>
    <row r="66" spans="1:13" ht="15" customHeight="1" x14ac:dyDescent="0.3">
      <c r="A66" s="438"/>
      <c r="B66" s="439"/>
      <c r="C66" s="237" t="s">
        <v>174</v>
      </c>
      <c r="D66" s="237" t="s">
        <v>162</v>
      </c>
      <c r="E66" s="237">
        <v>0</v>
      </c>
      <c r="F66" s="237">
        <v>0</v>
      </c>
      <c r="G66" s="237">
        <v>0</v>
      </c>
      <c r="H66" s="237">
        <v>0</v>
      </c>
      <c r="I66" s="237">
        <v>0</v>
      </c>
      <c r="J66" s="237">
        <v>0</v>
      </c>
      <c r="K66" s="237">
        <v>0</v>
      </c>
      <c r="L66" s="439"/>
      <c r="M66" s="439"/>
    </row>
    <row r="67" spans="1:13" x14ac:dyDescent="0.3">
      <c r="A67" s="438"/>
      <c r="B67" s="439"/>
      <c r="C67" s="237" t="s">
        <v>174</v>
      </c>
      <c r="D67" s="237" t="s">
        <v>12</v>
      </c>
      <c r="E67" s="237">
        <v>0</v>
      </c>
      <c r="F67" s="237">
        <v>0</v>
      </c>
      <c r="G67" s="237">
        <v>0</v>
      </c>
      <c r="H67" s="237">
        <v>0</v>
      </c>
      <c r="I67" s="237">
        <v>0</v>
      </c>
      <c r="J67" s="237">
        <v>0</v>
      </c>
      <c r="K67" s="237">
        <v>0</v>
      </c>
      <c r="L67" s="439"/>
      <c r="M67" s="439"/>
    </row>
    <row r="68" spans="1:13" x14ac:dyDescent="0.3">
      <c r="A68" s="438"/>
      <c r="B68" s="439"/>
      <c r="C68" s="237" t="s">
        <v>174</v>
      </c>
      <c r="D68" s="237" t="s">
        <v>96</v>
      </c>
      <c r="E68" s="237">
        <v>0</v>
      </c>
      <c r="F68" s="237">
        <v>0</v>
      </c>
      <c r="G68" s="237">
        <v>0</v>
      </c>
      <c r="H68" s="237">
        <v>0</v>
      </c>
      <c r="I68" s="237">
        <v>0</v>
      </c>
      <c r="J68" s="237">
        <v>0</v>
      </c>
      <c r="K68" s="237">
        <v>0</v>
      </c>
      <c r="L68" s="439"/>
      <c r="M68" s="439"/>
    </row>
    <row r="69" spans="1:13" ht="27.6" x14ac:dyDescent="0.3">
      <c r="A69" s="438"/>
      <c r="B69" s="439"/>
      <c r="C69" s="237" t="s">
        <v>174</v>
      </c>
      <c r="D69" s="237" t="s">
        <v>150</v>
      </c>
      <c r="E69" s="237">
        <v>31595</v>
      </c>
      <c r="F69" s="237">
        <f>SUM(G69:K69)</f>
        <v>182900</v>
      </c>
      <c r="G69" s="237">
        <v>51804</v>
      </c>
      <c r="H69" s="237">
        <v>32774</v>
      </c>
      <c r="I69" s="237">
        <v>32774</v>
      </c>
      <c r="J69" s="237">
        <v>32774</v>
      </c>
      <c r="K69" s="237">
        <v>32774</v>
      </c>
      <c r="L69" s="439"/>
      <c r="M69" s="439"/>
    </row>
    <row r="70" spans="1:13" ht="15" customHeight="1" x14ac:dyDescent="0.3">
      <c r="A70" s="436" t="s">
        <v>379</v>
      </c>
      <c r="B70" s="436"/>
      <c r="C70" s="436"/>
      <c r="D70" s="436"/>
      <c r="E70" s="436"/>
      <c r="F70" s="436"/>
      <c r="G70" s="436"/>
      <c r="H70" s="436"/>
      <c r="I70" s="436"/>
      <c r="J70" s="436"/>
      <c r="K70" s="436"/>
      <c r="L70" s="436"/>
      <c r="M70" s="436"/>
    </row>
    <row r="71" spans="1:13" ht="15" customHeight="1" x14ac:dyDescent="0.3">
      <c r="A71" s="438" t="s">
        <v>77</v>
      </c>
      <c r="B71" s="439" t="s">
        <v>647</v>
      </c>
      <c r="C71" s="237" t="s">
        <v>174</v>
      </c>
      <c r="D71" s="237" t="s">
        <v>55</v>
      </c>
      <c r="E71" s="237">
        <v>31595</v>
      </c>
      <c r="F71" s="237">
        <f>SUM(G71:K71)</f>
        <v>182900</v>
      </c>
      <c r="G71" s="237">
        <v>51804</v>
      </c>
      <c r="H71" s="237">
        <v>32774</v>
      </c>
      <c r="I71" s="237">
        <v>32774</v>
      </c>
      <c r="J71" s="237">
        <v>32774</v>
      </c>
      <c r="K71" s="237">
        <v>32774</v>
      </c>
      <c r="L71" s="439" t="s">
        <v>662</v>
      </c>
      <c r="M71" s="439" t="s">
        <v>185</v>
      </c>
    </row>
    <row r="72" spans="1:13" ht="27.6" x14ac:dyDescent="0.3">
      <c r="A72" s="438"/>
      <c r="B72" s="439"/>
      <c r="C72" s="237" t="s">
        <v>174</v>
      </c>
      <c r="D72" s="237" t="s">
        <v>149</v>
      </c>
      <c r="E72" s="237">
        <v>0</v>
      </c>
      <c r="F72" s="237">
        <v>0</v>
      </c>
      <c r="G72" s="237">
        <v>0</v>
      </c>
      <c r="H72" s="237">
        <v>0</v>
      </c>
      <c r="I72" s="237">
        <v>0</v>
      </c>
      <c r="J72" s="237">
        <v>0</v>
      </c>
      <c r="K72" s="237">
        <v>0</v>
      </c>
      <c r="L72" s="439"/>
      <c r="M72" s="439"/>
    </row>
    <row r="73" spans="1:13" x14ac:dyDescent="0.3">
      <c r="A73" s="438"/>
      <c r="B73" s="439"/>
      <c r="C73" s="237" t="s">
        <v>174</v>
      </c>
      <c r="D73" s="237" t="s">
        <v>12</v>
      </c>
      <c r="E73" s="237">
        <v>0</v>
      </c>
      <c r="F73" s="237">
        <v>0</v>
      </c>
      <c r="G73" s="237">
        <v>0</v>
      </c>
      <c r="H73" s="237">
        <v>0</v>
      </c>
      <c r="I73" s="237">
        <v>0</v>
      </c>
      <c r="J73" s="237">
        <v>0</v>
      </c>
      <c r="K73" s="237">
        <v>0</v>
      </c>
      <c r="L73" s="439"/>
      <c r="M73" s="439"/>
    </row>
    <row r="74" spans="1:13" x14ac:dyDescent="0.3">
      <c r="A74" s="438"/>
      <c r="B74" s="439"/>
      <c r="C74" s="237" t="s">
        <v>174</v>
      </c>
      <c r="D74" s="237" t="s">
        <v>96</v>
      </c>
      <c r="E74" s="237">
        <v>0</v>
      </c>
      <c r="F74" s="237">
        <v>0</v>
      </c>
      <c r="G74" s="237">
        <v>0</v>
      </c>
      <c r="H74" s="237">
        <v>0</v>
      </c>
      <c r="I74" s="237">
        <v>0</v>
      </c>
      <c r="J74" s="237">
        <v>0</v>
      </c>
      <c r="K74" s="237">
        <v>0</v>
      </c>
      <c r="L74" s="439"/>
      <c r="M74" s="439"/>
    </row>
    <row r="75" spans="1:13" ht="27.6" x14ac:dyDescent="0.3">
      <c r="A75" s="438"/>
      <c r="B75" s="439"/>
      <c r="C75" s="237" t="s">
        <v>174</v>
      </c>
      <c r="D75" s="237" t="s">
        <v>150</v>
      </c>
      <c r="E75" s="237">
        <v>31595</v>
      </c>
      <c r="F75" s="237">
        <f>SUM(G75:K75)</f>
        <v>182900</v>
      </c>
      <c r="G75" s="237">
        <v>51804</v>
      </c>
      <c r="H75" s="237">
        <v>32774</v>
      </c>
      <c r="I75" s="237">
        <v>32774</v>
      </c>
      <c r="J75" s="237">
        <v>32774</v>
      </c>
      <c r="K75" s="237">
        <v>32774</v>
      </c>
      <c r="L75" s="439"/>
      <c r="M75" s="439"/>
    </row>
    <row r="76" spans="1:13" ht="15" customHeight="1" x14ac:dyDescent="0.3">
      <c r="A76" s="438" t="s">
        <v>364</v>
      </c>
      <c r="B76" s="439" t="s">
        <v>371</v>
      </c>
      <c r="C76" s="237" t="s">
        <v>174</v>
      </c>
      <c r="D76" s="237" t="s">
        <v>55</v>
      </c>
      <c r="E76" s="436" t="s">
        <v>504</v>
      </c>
      <c r="F76" s="437"/>
      <c r="G76" s="437"/>
      <c r="H76" s="437"/>
      <c r="I76" s="437"/>
      <c r="J76" s="437"/>
      <c r="K76" s="437"/>
      <c r="L76" s="439" t="s">
        <v>646</v>
      </c>
      <c r="M76" s="439" t="s">
        <v>492</v>
      </c>
    </row>
    <row r="77" spans="1:13" ht="27.6" x14ac:dyDescent="0.3">
      <c r="A77" s="438"/>
      <c r="B77" s="439"/>
      <c r="C77" s="237" t="s">
        <v>174</v>
      </c>
      <c r="D77" s="237" t="s">
        <v>149</v>
      </c>
      <c r="E77" s="437"/>
      <c r="F77" s="437"/>
      <c r="G77" s="437"/>
      <c r="H77" s="437"/>
      <c r="I77" s="437"/>
      <c r="J77" s="437"/>
      <c r="K77" s="437"/>
      <c r="L77" s="439"/>
      <c r="M77" s="439"/>
    </row>
    <row r="78" spans="1:13" x14ac:dyDescent="0.3">
      <c r="A78" s="438"/>
      <c r="B78" s="439"/>
      <c r="C78" s="237" t="s">
        <v>174</v>
      </c>
      <c r="D78" s="237" t="s">
        <v>12</v>
      </c>
      <c r="E78" s="437"/>
      <c r="F78" s="437"/>
      <c r="G78" s="437"/>
      <c r="H78" s="437"/>
      <c r="I78" s="437"/>
      <c r="J78" s="437"/>
      <c r="K78" s="437"/>
      <c r="L78" s="439"/>
      <c r="M78" s="439"/>
    </row>
    <row r="79" spans="1:13" x14ac:dyDescent="0.3">
      <c r="A79" s="438"/>
      <c r="B79" s="439"/>
      <c r="C79" s="237" t="s">
        <v>174</v>
      </c>
      <c r="D79" s="237" t="s">
        <v>96</v>
      </c>
      <c r="E79" s="437"/>
      <c r="F79" s="437"/>
      <c r="G79" s="437"/>
      <c r="H79" s="437"/>
      <c r="I79" s="437"/>
      <c r="J79" s="437"/>
      <c r="K79" s="437"/>
      <c r="L79" s="439"/>
      <c r="M79" s="439"/>
    </row>
    <row r="80" spans="1:13" ht="27.6" x14ac:dyDescent="0.3">
      <c r="A80" s="438"/>
      <c r="B80" s="439"/>
      <c r="C80" s="237" t="s">
        <v>174</v>
      </c>
      <c r="D80" s="237" t="s">
        <v>14</v>
      </c>
      <c r="E80" s="437"/>
      <c r="F80" s="437"/>
      <c r="G80" s="437"/>
      <c r="H80" s="437"/>
      <c r="I80" s="437"/>
      <c r="J80" s="437"/>
      <c r="K80" s="437"/>
      <c r="L80" s="439"/>
      <c r="M80" s="439"/>
    </row>
    <row r="81" spans="1:13" ht="15" customHeight="1" x14ac:dyDescent="0.3">
      <c r="A81" s="438" t="s">
        <v>278</v>
      </c>
      <c r="B81" s="439" t="s">
        <v>493</v>
      </c>
      <c r="C81" s="237" t="s">
        <v>174</v>
      </c>
      <c r="D81" s="237" t="s">
        <v>55</v>
      </c>
      <c r="E81" s="237">
        <v>0</v>
      </c>
      <c r="F81" s="237">
        <v>0</v>
      </c>
      <c r="G81" s="237">
        <f>G82+G83+G84+G85</f>
        <v>0</v>
      </c>
      <c r="H81" s="237">
        <v>0</v>
      </c>
      <c r="I81" s="237">
        <v>0</v>
      </c>
      <c r="J81" s="237">
        <v>0</v>
      </c>
      <c r="K81" s="237">
        <v>0</v>
      </c>
      <c r="L81" s="439" t="s">
        <v>646</v>
      </c>
      <c r="M81" s="439" t="s">
        <v>186</v>
      </c>
    </row>
    <row r="82" spans="1:13" ht="27.6" x14ac:dyDescent="0.3">
      <c r="A82" s="438"/>
      <c r="B82" s="439"/>
      <c r="C82" s="237" t="s">
        <v>174</v>
      </c>
      <c r="D82" s="237" t="s">
        <v>149</v>
      </c>
      <c r="E82" s="237">
        <v>0</v>
      </c>
      <c r="F82" s="237">
        <v>0</v>
      </c>
      <c r="G82" s="237">
        <v>0</v>
      </c>
      <c r="H82" s="237">
        <v>0</v>
      </c>
      <c r="I82" s="237">
        <v>0</v>
      </c>
      <c r="J82" s="237">
        <v>0</v>
      </c>
      <c r="K82" s="237">
        <v>0</v>
      </c>
      <c r="L82" s="439"/>
      <c r="M82" s="439"/>
    </row>
    <row r="83" spans="1:13" x14ac:dyDescent="0.3">
      <c r="A83" s="438"/>
      <c r="B83" s="439"/>
      <c r="C83" s="237" t="s">
        <v>174</v>
      </c>
      <c r="D83" s="237" t="s">
        <v>12</v>
      </c>
      <c r="E83" s="237">
        <v>0</v>
      </c>
      <c r="F83" s="237">
        <v>0</v>
      </c>
      <c r="G83" s="237">
        <v>0</v>
      </c>
      <c r="H83" s="237">
        <v>0</v>
      </c>
      <c r="I83" s="237">
        <v>0</v>
      </c>
      <c r="J83" s="237">
        <v>0</v>
      </c>
      <c r="K83" s="237">
        <v>0</v>
      </c>
      <c r="L83" s="439"/>
      <c r="M83" s="439"/>
    </row>
    <row r="84" spans="1:13" x14ac:dyDescent="0.3">
      <c r="A84" s="438"/>
      <c r="B84" s="439"/>
      <c r="C84" s="237" t="s">
        <v>174</v>
      </c>
      <c r="D84" s="237" t="s">
        <v>96</v>
      </c>
      <c r="E84" s="237">
        <v>0</v>
      </c>
      <c r="F84" s="237">
        <v>0</v>
      </c>
      <c r="G84" s="237">
        <v>0</v>
      </c>
      <c r="H84" s="237">
        <v>0</v>
      </c>
      <c r="I84" s="237">
        <v>0</v>
      </c>
      <c r="J84" s="237">
        <v>0</v>
      </c>
      <c r="K84" s="237">
        <v>0</v>
      </c>
      <c r="L84" s="439"/>
      <c r="M84" s="439"/>
    </row>
    <row r="85" spans="1:13" ht="27.6" x14ac:dyDescent="0.3">
      <c r="A85" s="438"/>
      <c r="B85" s="439"/>
      <c r="C85" s="237" t="s">
        <v>174</v>
      </c>
      <c r="D85" s="237" t="s">
        <v>541</v>
      </c>
      <c r="E85" s="237">
        <v>0</v>
      </c>
      <c r="F85" s="237">
        <v>0</v>
      </c>
      <c r="G85" s="237">
        <v>0</v>
      </c>
      <c r="H85" s="237">
        <v>0</v>
      </c>
      <c r="I85" s="237">
        <v>0</v>
      </c>
      <c r="J85" s="237">
        <v>0</v>
      </c>
      <c r="K85" s="237">
        <v>0</v>
      </c>
      <c r="L85" s="439"/>
      <c r="M85" s="439"/>
    </row>
    <row r="86" spans="1:13" ht="15" customHeight="1" x14ac:dyDescent="0.3">
      <c r="A86" s="438" t="s">
        <v>280</v>
      </c>
      <c r="B86" s="439" t="s">
        <v>367</v>
      </c>
      <c r="C86" s="237" t="s">
        <v>174</v>
      </c>
      <c r="D86" s="237" t="s">
        <v>55</v>
      </c>
      <c r="E86" s="436" t="s">
        <v>504</v>
      </c>
      <c r="F86" s="437"/>
      <c r="G86" s="437"/>
      <c r="H86" s="437"/>
      <c r="I86" s="437"/>
      <c r="J86" s="437"/>
      <c r="K86" s="437"/>
      <c r="L86" s="439" t="s">
        <v>646</v>
      </c>
      <c r="M86" s="439" t="s">
        <v>187</v>
      </c>
    </row>
    <row r="87" spans="1:13" ht="27.6" x14ac:dyDescent="0.3">
      <c r="A87" s="438"/>
      <c r="B87" s="439"/>
      <c r="C87" s="237" t="s">
        <v>174</v>
      </c>
      <c r="D87" s="237" t="s">
        <v>149</v>
      </c>
      <c r="E87" s="437"/>
      <c r="F87" s="437"/>
      <c r="G87" s="437"/>
      <c r="H87" s="437"/>
      <c r="I87" s="437"/>
      <c r="J87" s="437"/>
      <c r="K87" s="437"/>
      <c r="L87" s="439"/>
      <c r="M87" s="439"/>
    </row>
    <row r="88" spans="1:13" x14ac:dyDescent="0.3">
      <c r="A88" s="438"/>
      <c r="B88" s="439"/>
      <c r="C88" s="237" t="s">
        <v>174</v>
      </c>
      <c r="D88" s="237" t="s">
        <v>12</v>
      </c>
      <c r="E88" s="437"/>
      <c r="F88" s="437"/>
      <c r="G88" s="437"/>
      <c r="H88" s="437"/>
      <c r="I88" s="437"/>
      <c r="J88" s="437"/>
      <c r="K88" s="437"/>
      <c r="L88" s="439"/>
      <c r="M88" s="439"/>
    </row>
    <row r="89" spans="1:13" x14ac:dyDescent="0.3">
      <c r="A89" s="438"/>
      <c r="B89" s="439"/>
      <c r="C89" s="237" t="s">
        <v>174</v>
      </c>
      <c r="D89" s="237" t="s">
        <v>96</v>
      </c>
      <c r="E89" s="437"/>
      <c r="F89" s="437"/>
      <c r="G89" s="437"/>
      <c r="H89" s="437"/>
      <c r="I89" s="437"/>
      <c r="J89" s="437"/>
      <c r="K89" s="437"/>
      <c r="L89" s="439"/>
      <c r="M89" s="439"/>
    </row>
    <row r="90" spans="1:13" ht="27.6" x14ac:dyDescent="0.3">
      <c r="A90" s="438"/>
      <c r="B90" s="439"/>
      <c r="C90" s="237" t="s">
        <v>174</v>
      </c>
      <c r="D90" s="237" t="s">
        <v>150</v>
      </c>
      <c r="E90" s="437"/>
      <c r="F90" s="437"/>
      <c r="G90" s="437"/>
      <c r="H90" s="437"/>
      <c r="I90" s="437"/>
      <c r="J90" s="437"/>
      <c r="K90" s="437"/>
      <c r="L90" s="439"/>
      <c r="M90" s="439"/>
    </row>
    <row r="91" spans="1:13" ht="15" customHeight="1" x14ac:dyDescent="0.3">
      <c r="A91" s="438" t="s">
        <v>281</v>
      </c>
      <c r="B91" s="439" t="s">
        <v>372</v>
      </c>
      <c r="C91" s="237" t="s">
        <v>174</v>
      </c>
      <c r="D91" s="237" t="s">
        <v>55</v>
      </c>
      <c r="E91" s="436" t="s">
        <v>504</v>
      </c>
      <c r="F91" s="437"/>
      <c r="G91" s="437"/>
      <c r="H91" s="437"/>
      <c r="I91" s="437"/>
      <c r="J91" s="437"/>
      <c r="K91" s="437"/>
      <c r="L91" s="439" t="s">
        <v>646</v>
      </c>
      <c r="M91" s="439" t="s">
        <v>188</v>
      </c>
    </row>
    <row r="92" spans="1:13" ht="27.6" x14ac:dyDescent="0.3">
      <c r="A92" s="438"/>
      <c r="B92" s="439"/>
      <c r="C92" s="237" t="s">
        <v>174</v>
      </c>
      <c r="D92" s="237" t="s">
        <v>11</v>
      </c>
      <c r="E92" s="437"/>
      <c r="F92" s="437"/>
      <c r="G92" s="437"/>
      <c r="H92" s="437"/>
      <c r="I92" s="437"/>
      <c r="J92" s="437"/>
      <c r="K92" s="437"/>
      <c r="L92" s="439"/>
      <c r="M92" s="439"/>
    </row>
    <row r="93" spans="1:13" x14ac:dyDescent="0.3">
      <c r="A93" s="438"/>
      <c r="B93" s="439"/>
      <c r="C93" s="237" t="s">
        <v>174</v>
      </c>
      <c r="D93" s="237" t="s">
        <v>12</v>
      </c>
      <c r="E93" s="437"/>
      <c r="F93" s="437"/>
      <c r="G93" s="437"/>
      <c r="H93" s="437"/>
      <c r="I93" s="437"/>
      <c r="J93" s="437"/>
      <c r="K93" s="437"/>
      <c r="L93" s="439"/>
      <c r="M93" s="439"/>
    </row>
    <row r="94" spans="1:13" x14ac:dyDescent="0.3">
      <c r="A94" s="438"/>
      <c r="B94" s="439"/>
      <c r="C94" s="237" t="s">
        <v>174</v>
      </c>
      <c r="D94" s="237" t="s">
        <v>96</v>
      </c>
      <c r="E94" s="437"/>
      <c r="F94" s="437"/>
      <c r="G94" s="437"/>
      <c r="H94" s="437"/>
      <c r="I94" s="437"/>
      <c r="J94" s="437"/>
      <c r="K94" s="437"/>
      <c r="L94" s="439"/>
      <c r="M94" s="439"/>
    </row>
    <row r="95" spans="1:13" ht="27.6" x14ac:dyDescent="0.3">
      <c r="A95" s="438"/>
      <c r="B95" s="439"/>
      <c r="C95" s="237" t="s">
        <v>174</v>
      </c>
      <c r="D95" s="237" t="s">
        <v>150</v>
      </c>
      <c r="E95" s="437"/>
      <c r="F95" s="437"/>
      <c r="G95" s="437"/>
      <c r="H95" s="437"/>
      <c r="I95" s="437"/>
      <c r="J95" s="437"/>
      <c r="K95" s="437"/>
      <c r="L95" s="439"/>
      <c r="M95" s="439"/>
    </row>
    <row r="96" spans="1:13" ht="15" customHeight="1" x14ac:dyDescent="0.3">
      <c r="A96" s="438" t="s">
        <v>373</v>
      </c>
      <c r="B96" s="439" t="s">
        <v>296</v>
      </c>
      <c r="C96" s="237" t="s">
        <v>174</v>
      </c>
      <c r="D96" s="237" t="s">
        <v>55</v>
      </c>
      <c r="E96" s="436" t="s">
        <v>426</v>
      </c>
      <c r="F96" s="437"/>
      <c r="G96" s="437"/>
      <c r="H96" s="437"/>
      <c r="I96" s="437"/>
      <c r="J96" s="437"/>
      <c r="K96" s="437"/>
      <c r="L96" s="439" t="s">
        <v>648</v>
      </c>
      <c r="M96" s="439" t="s">
        <v>297</v>
      </c>
    </row>
    <row r="97" spans="1:13" ht="15" customHeight="1" x14ac:dyDescent="0.3">
      <c r="A97" s="438"/>
      <c r="B97" s="439"/>
      <c r="C97" s="237" t="s">
        <v>174</v>
      </c>
      <c r="D97" s="237" t="s">
        <v>149</v>
      </c>
      <c r="E97" s="437"/>
      <c r="F97" s="437"/>
      <c r="G97" s="437"/>
      <c r="H97" s="437"/>
      <c r="I97" s="437"/>
      <c r="J97" s="437"/>
      <c r="K97" s="437"/>
      <c r="L97" s="439"/>
      <c r="M97" s="439"/>
    </row>
    <row r="98" spans="1:13" x14ac:dyDescent="0.3">
      <c r="A98" s="438"/>
      <c r="B98" s="439"/>
      <c r="C98" s="237" t="s">
        <v>174</v>
      </c>
      <c r="D98" s="237" t="s">
        <v>12</v>
      </c>
      <c r="E98" s="437"/>
      <c r="F98" s="437"/>
      <c r="G98" s="437"/>
      <c r="H98" s="437"/>
      <c r="I98" s="437"/>
      <c r="J98" s="437"/>
      <c r="K98" s="437"/>
      <c r="L98" s="439"/>
      <c r="M98" s="439"/>
    </row>
    <row r="99" spans="1:13" x14ac:dyDescent="0.3">
      <c r="A99" s="438"/>
      <c r="B99" s="439"/>
      <c r="C99" s="237" t="s">
        <v>174</v>
      </c>
      <c r="D99" s="237" t="s">
        <v>96</v>
      </c>
      <c r="E99" s="437"/>
      <c r="F99" s="437"/>
      <c r="G99" s="437"/>
      <c r="H99" s="437"/>
      <c r="I99" s="437"/>
      <c r="J99" s="437"/>
      <c r="K99" s="437"/>
      <c r="L99" s="439"/>
      <c r="M99" s="439"/>
    </row>
    <row r="100" spans="1:13" ht="27.6" x14ac:dyDescent="0.3">
      <c r="A100" s="438"/>
      <c r="B100" s="439"/>
      <c r="C100" s="237" t="s">
        <v>174</v>
      </c>
      <c r="D100" s="237" t="s">
        <v>150</v>
      </c>
      <c r="E100" s="437"/>
      <c r="F100" s="437"/>
      <c r="G100" s="437"/>
      <c r="H100" s="437"/>
      <c r="I100" s="437"/>
      <c r="J100" s="437"/>
      <c r="K100" s="437"/>
      <c r="L100" s="439"/>
      <c r="M100" s="439"/>
    </row>
    <row r="101" spans="1:13" ht="15" customHeight="1" x14ac:dyDescent="0.3">
      <c r="A101" s="438" t="s">
        <v>82</v>
      </c>
      <c r="B101" s="439" t="s">
        <v>189</v>
      </c>
      <c r="C101" s="237" t="s">
        <v>174</v>
      </c>
      <c r="D101" s="237" t="s">
        <v>55</v>
      </c>
      <c r="E101" s="237">
        <f>SUM(E102:E105)</f>
        <v>0</v>
      </c>
      <c r="F101" s="237">
        <f>SUM(G101:K101)</f>
        <v>5100</v>
      </c>
      <c r="G101" s="237">
        <v>3600</v>
      </c>
      <c r="H101" s="237">
        <v>450</v>
      </c>
      <c r="I101" s="237">
        <v>350</v>
      </c>
      <c r="J101" s="237">
        <v>350</v>
      </c>
      <c r="K101" s="237">
        <v>350</v>
      </c>
      <c r="L101" s="439" t="s">
        <v>661</v>
      </c>
      <c r="M101" s="439" t="s">
        <v>190</v>
      </c>
    </row>
    <row r="102" spans="1:13" ht="15" customHeight="1" x14ac:dyDescent="0.3">
      <c r="A102" s="438"/>
      <c r="B102" s="439"/>
      <c r="C102" s="237" t="s">
        <v>174</v>
      </c>
      <c r="D102" s="237" t="s">
        <v>149</v>
      </c>
      <c r="E102" s="237">
        <v>0</v>
      </c>
      <c r="F102" s="237">
        <f>SUM(G102:K102)</f>
        <v>0</v>
      </c>
      <c r="G102" s="237">
        <f>SUM(H102:L102)</f>
        <v>0</v>
      </c>
      <c r="H102" s="237">
        <f>SUM(I102:M102)</f>
        <v>0</v>
      </c>
      <c r="I102" s="237">
        <f>SUM(J102:N102)</f>
        <v>0</v>
      </c>
      <c r="J102" s="237">
        <f>SUM(K102:O102)</f>
        <v>0</v>
      </c>
      <c r="K102" s="237">
        <f>SUM(L102:P102)</f>
        <v>0</v>
      </c>
      <c r="L102" s="439"/>
      <c r="M102" s="439"/>
    </row>
    <row r="103" spans="1:13" x14ac:dyDescent="0.3">
      <c r="A103" s="438"/>
      <c r="B103" s="439"/>
      <c r="C103" s="237" t="s">
        <v>174</v>
      </c>
      <c r="D103" s="237" t="s">
        <v>12</v>
      </c>
      <c r="E103" s="237">
        <v>0</v>
      </c>
      <c r="F103" s="237">
        <f>SUM(G103:K103)</f>
        <v>0</v>
      </c>
      <c r="G103" s="237">
        <f>G109+G114</f>
        <v>0</v>
      </c>
      <c r="H103" s="237">
        <v>0</v>
      </c>
      <c r="I103" s="237">
        <v>0</v>
      </c>
      <c r="J103" s="237">
        <v>0</v>
      </c>
      <c r="K103" s="237">
        <v>0</v>
      </c>
      <c r="L103" s="439"/>
      <c r="M103" s="439"/>
    </row>
    <row r="104" spans="1:13" x14ac:dyDescent="0.3">
      <c r="A104" s="438"/>
      <c r="B104" s="439"/>
      <c r="C104" s="237" t="s">
        <v>174</v>
      </c>
      <c r="D104" s="237" t="s">
        <v>96</v>
      </c>
      <c r="E104" s="237">
        <v>0</v>
      </c>
      <c r="F104" s="237">
        <f>SUM(G104:K104)</f>
        <v>5100</v>
      </c>
      <c r="G104" s="237">
        <f>G110+G115</f>
        <v>3600</v>
      </c>
      <c r="H104" s="237">
        <f>H110+H115</f>
        <v>450</v>
      </c>
      <c r="I104" s="237">
        <f>I110+I115</f>
        <v>350</v>
      </c>
      <c r="J104" s="237">
        <f>J110+J115</f>
        <v>350</v>
      </c>
      <c r="K104" s="237">
        <f>K110+K115</f>
        <v>350</v>
      </c>
      <c r="L104" s="439"/>
      <c r="M104" s="439"/>
    </row>
    <row r="105" spans="1:13" ht="45" customHeight="1" x14ac:dyDescent="0.3">
      <c r="A105" s="438"/>
      <c r="B105" s="439"/>
      <c r="C105" s="237" t="s">
        <v>174</v>
      </c>
      <c r="D105" s="237" t="s">
        <v>150</v>
      </c>
      <c r="E105" s="237">
        <v>0</v>
      </c>
      <c r="F105" s="237">
        <f>SUM(G105:K105)</f>
        <v>0</v>
      </c>
      <c r="G105" s="237">
        <v>0</v>
      </c>
      <c r="H105" s="237">
        <v>0</v>
      </c>
      <c r="I105" s="237">
        <v>0</v>
      </c>
      <c r="J105" s="237">
        <v>0</v>
      </c>
      <c r="K105" s="237">
        <v>0</v>
      </c>
      <c r="L105" s="439"/>
      <c r="M105" s="439"/>
    </row>
    <row r="106" spans="1:13" ht="15" customHeight="1" x14ac:dyDescent="0.3">
      <c r="A106" s="436" t="s">
        <v>191</v>
      </c>
      <c r="B106" s="436"/>
      <c r="C106" s="436"/>
      <c r="D106" s="436"/>
      <c r="E106" s="436"/>
      <c r="F106" s="436"/>
      <c r="G106" s="436"/>
      <c r="H106" s="436"/>
      <c r="I106" s="436"/>
      <c r="J106" s="436"/>
      <c r="K106" s="436"/>
      <c r="L106" s="436"/>
      <c r="M106" s="436"/>
    </row>
    <row r="107" spans="1:13" ht="15" customHeight="1" x14ac:dyDescent="0.3">
      <c r="A107" s="438" t="s">
        <v>192</v>
      </c>
      <c r="B107" s="439" t="s">
        <v>193</v>
      </c>
      <c r="C107" s="237" t="s">
        <v>174</v>
      </c>
      <c r="D107" s="237" t="s">
        <v>55</v>
      </c>
      <c r="E107" s="237">
        <v>3500</v>
      </c>
      <c r="F107" s="237">
        <f>G107+H107+I107+J107+K107</f>
        <v>5000</v>
      </c>
      <c r="G107" s="237">
        <f>G108+G109+G110+G111</f>
        <v>3500</v>
      </c>
      <c r="H107" s="237">
        <f>H108+H109+H110+H111</f>
        <v>450</v>
      </c>
      <c r="I107" s="237">
        <f>I108+I109+I110+I111</f>
        <v>350</v>
      </c>
      <c r="J107" s="237">
        <f>J108+J109+J110+J111</f>
        <v>350</v>
      </c>
      <c r="K107" s="237">
        <f>K108+K109+K110+K111</f>
        <v>350</v>
      </c>
      <c r="L107" s="439" t="s">
        <v>660</v>
      </c>
      <c r="M107" s="439" t="s">
        <v>194</v>
      </c>
    </row>
    <row r="108" spans="1:13" ht="27.6" x14ac:dyDescent="0.3">
      <c r="A108" s="438"/>
      <c r="B108" s="439"/>
      <c r="C108" s="237" t="s">
        <v>174</v>
      </c>
      <c r="D108" s="237" t="s">
        <v>149</v>
      </c>
      <c r="E108" s="237">
        <v>0</v>
      </c>
      <c r="F108" s="237">
        <f>G108+H108+I108+J108+K108</f>
        <v>0</v>
      </c>
      <c r="G108" s="237">
        <v>0</v>
      </c>
      <c r="H108" s="237">
        <v>0</v>
      </c>
      <c r="I108" s="237">
        <v>0</v>
      </c>
      <c r="J108" s="237">
        <v>0</v>
      </c>
      <c r="K108" s="237">
        <v>0</v>
      </c>
      <c r="L108" s="439"/>
      <c r="M108" s="439"/>
    </row>
    <row r="109" spans="1:13" x14ac:dyDescent="0.3">
      <c r="A109" s="438"/>
      <c r="B109" s="439"/>
      <c r="C109" s="237" t="s">
        <v>174</v>
      </c>
      <c r="D109" s="237" t="s">
        <v>12</v>
      </c>
      <c r="E109" s="237">
        <v>0</v>
      </c>
      <c r="F109" s="237">
        <f>G109+H109+I109+J109+K109</f>
        <v>0</v>
      </c>
      <c r="G109" s="237">
        <v>0</v>
      </c>
      <c r="H109" s="237">
        <v>0</v>
      </c>
      <c r="I109" s="237">
        <v>0</v>
      </c>
      <c r="J109" s="237">
        <v>0</v>
      </c>
      <c r="K109" s="237">
        <v>0</v>
      </c>
      <c r="L109" s="439"/>
      <c r="M109" s="439"/>
    </row>
    <row r="110" spans="1:13" x14ac:dyDescent="0.3">
      <c r="A110" s="438"/>
      <c r="B110" s="439"/>
      <c r="C110" s="237" t="s">
        <v>174</v>
      </c>
      <c r="D110" s="237" t="s">
        <v>96</v>
      </c>
      <c r="E110" s="237">
        <v>3500</v>
      </c>
      <c r="F110" s="237">
        <f>G110+H110+I110+J110+K110</f>
        <v>5000</v>
      </c>
      <c r="G110" s="237">
        <v>3500</v>
      </c>
      <c r="H110" s="237">
        <v>450</v>
      </c>
      <c r="I110" s="237">
        <v>350</v>
      </c>
      <c r="J110" s="237">
        <v>350</v>
      </c>
      <c r="K110" s="237">
        <v>350</v>
      </c>
      <c r="L110" s="439"/>
      <c r="M110" s="439"/>
    </row>
    <row r="111" spans="1:13" ht="27.6" x14ac:dyDescent="0.3">
      <c r="A111" s="438"/>
      <c r="B111" s="439"/>
      <c r="C111" s="237" t="s">
        <v>174</v>
      </c>
      <c r="D111" s="237" t="s">
        <v>150</v>
      </c>
      <c r="E111" s="237">
        <v>0</v>
      </c>
      <c r="F111" s="237">
        <f>G111+H111+I111+J111+K111</f>
        <v>0</v>
      </c>
      <c r="G111" s="237">
        <v>0</v>
      </c>
      <c r="H111" s="237">
        <v>0</v>
      </c>
      <c r="I111" s="237">
        <v>0</v>
      </c>
      <c r="J111" s="237">
        <v>0</v>
      </c>
      <c r="K111" s="237">
        <v>0</v>
      </c>
      <c r="L111" s="439"/>
      <c r="M111" s="439"/>
    </row>
    <row r="112" spans="1:13" ht="15" customHeight="1" x14ac:dyDescent="0.3">
      <c r="A112" s="438" t="s">
        <v>195</v>
      </c>
      <c r="B112" s="439" t="s">
        <v>298</v>
      </c>
      <c r="C112" s="237" t="s">
        <v>174</v>
      </c>
      <c r="D112" s="237" t="s">
        <v>55</v>
      </c>
      <c r="E112" s="237">
        <f>SUM(E113:E116)</f>
        <v>0</v>
      </c>
      <c r="F112" s="237">
        <v>100</v>
      </c>
      <c r="G112" s="237">
        <v>100</v>
      </c>
      <c r="H112" s="237">
        <v>0</v>
      </c>
      <c r="I112" s="237">
        <v>0</v>
      </c>
      <c r="J112" s="237">
        <v>0</v>
      </c>
      <c r="K112" s="237">
        <f>K113+K114+K115+K130</f>
        <v>0</v>
      </c>
      <c r="L112" s="439" t="s">
        <v>649</v>
      </c>
      <c r="M112" s="439" t="s">
        <v>196</v>
      </c>
    </row>
    <row r="113" spans="1:13" ht="27.6" x14ac:dyDescent="0.3">
      <c r="A113" s="438"/>
      <c r="B113" s="439"/>
      <c r="C113" s="237" t="s">
        <v>174</v>
      </c>
      <c r="D113" s="237" t="s">
        <v>149</v>
      </c>
      <c r="E113" s="237">
        <v>0</v>
      </c>
      <c r="F113" s="237">
        <f>G113+H113+I113+J113+K113</f>
        <v>0</v>
      </c>
      <c r="G113" s="237">
        <v>0</v>
      </c>
      <c r="H113" s="237">
        <v>0</v>
      </c>
      <c r="I113" s="237">
        <v>0</v>
      </c>
      <c r="J113" s="237">
        <v>0</v>
      </c>
      <c r="K113" s="237">
        <v>0</v>
      </c>
      <c r="L113" s="439"/>
      <c r="M113" s="439"/>
    </row>
    <row r="114" spans="1:13" x14ac:dyDescent="0.3">
      <c r="A114" s="438"/>
      <c r="B114" s="439"/>
      <c r="C114" s="237" t="s">
        <v>174</v>
      </c>
      <c r="D114" s="237" t="s">
        <v>12</v>
      </c>
      <c r="E114" s="237">
        <v>0</v>
      </c>
      <c r="F114" s="237">
        <f>G114+H114+I114+J114+K114</f>
        <v>0</v>
      </c>
      <c r="G114" s="237">
        <v>0</v>
      </c>
      <c r="H114" s="237">
        <v>0</v>
      </c>
      <c r="I114" s="237">
        <v>0</v>
      </c>
      <c r="J114" s="237">
        <v>0</v>
      </c>
      <c r="K114" s="237">
        <v>0</v>
      </c>
      <c r="L114" s="439"/>
      <c r="M114" s="439"/>
    </row>
    <row r="115" spans="1:13" x14ac:dyDescent="0.3">
      <c r="A115" s="438"/>
      <c r="B115" s="439"/>
      <c r="C115" s="237" t="s">
        <v>174</v>
      </c>
      <c r="D115" s="237" t="s">
        <v>96</v>
      </c>
      <c r="E115" s="237">
        <v>0</v>
      </c>
      <c r="F115" s="237">
        <f>G115+H115+I115+J115+K115</f>
        <v>100</v>
      </c>
      <c r="G115" s="237">
        <v>100</v>
      </c>
      <c r="H115" s="237">
        <v>0</v>
      </c>
      <c r="I115" s="237">
        <v>0</v>
      </c>
      <c r="J115" s="237">
        <v>0</v>
      </c>
      <c r="K115" s="237">
        <v>0</v>
      </c>
      <c r="L115" s="439"/>
      <c r="M115" s="439"/>
    </row>
    <row r="116" spans="1:13" ht="27.6" x14ac:dyDescent="0.3">
      <c r="A116" s="438"/>
      <c r="B116" s="439"/>
      <c r="C116" s="237" t="s">
        <v>174</v>
      </c>
      <c r="D116" s="237" t="s">
        <v>150</v>
      </c>
      <c r="E116" s="237">
        <v>0</v>
      </c>
      <c r="F116" s="237">
        <f>G116+H116+I116+J116+K116</f>
        <v>0</v>
      </c>
      <c r="G116" s="237">
        <v>0</v>
      </c>
      <c r="H116" s="237">
        <v>0</v>
      </c>
      <c r="I116" s="237">
        <v>0</v>
      </c>
      <c r="J116" s="237">
        <v>0</v>
      </c>
      <c r="K116" s="237">
        <v>0</v>
      </c>
      <c r="L116" s="439"/>
      <c r="M116" s="439"/>
    </row>
    <row r="117" spans="1:13" ht="15" customHeight="1" x14ac:dyDescent="0.3">
      <c r="A117" s="438" t="s">
        <v>300</v>
      </c>
      <c r="B117" s="439" t="s">
        <v>302</v>
      </c>
      <c r="C117" s="237" t="s">
        <v>174</v>
      </c>
      <c r="D117" s="237" t="s">
        <v>55</v>
      </c>
      <c r="E117" s="436" t="s">
        <v>426</v>
      </c>
      <c r="F117" s="441"/>
      <c r="G117" s="441"/>
      <c r="H117" s="441"/>
      <c r="I117" s="441"/>
      <c r="J117" s="441"/>
      <c r="K117" s="441"/>
      <c r="L117" s="439" t="s">
        <v>659</v>
      </c>
      <c r="M117" s="439" t="s">
        <v>196</v>
      </c>
    </row>
    <row r="118" spans="1:13" ht="27.6" x14ac:dyDescent="0.3">
      <c r="A118" s="440"/>
      <c r="B118" s="440"/>
      <c r="C118" s="237" t="s">
        <v>174</v>
      </c>
      <c r="D118" s="237" t="s">
        <v>149</v>
      </c>
      <c r="E118" s="441"/>
      <c r="F118" s="441"/>
      <c r="G118" s="441"/>
      <c r="H118" s="441"/>
      <c r="I118" s="441"/>
      <c r="J118" s="441"/>
      <c r="K118" s="441"/>
      <c r="L118" s="440"/>
      <c r="M118" s="440"/>
    </row>
    <row r="119" spans="1:13" x14ac:dyDescent="0.3">
      <c r="A119" s="440"/>
      <c r="B119" s="440"/>
      <c r="C119" s="237" t="s">
        <v>174</v>
      </c>
      <c r="D119" s="237" t="s">
        <v>12</v>
      </c>
      <c r="E119" s="441"/>
      <c r="F119" s="441"/>
      <c r="G119" s="441"/>
      <c r="H119" s="441"/>
      <c r="I119" s="441"/>
      <c r="J119" s="441"/>
      <c r="K119" s="441"/>
      <c r="L119" s="440"/>
      <c r="M119" s="440"/>
    </row>
    <row r="120" spans="1:13" x14ac:dyDescent="0.3">
      <c r="A120" s="440"/>
      <c r="B120" s="440"/>
      <c r="C120" s="237" t="s">
        <v>174</v>
      </c>
      <c r="D120" s="237" t="s">
        <v>96</v>
      </c>
      <c r="E120" s="441"/>
      <c r="F120" s="441"/>
      <c r="G120" s="441"/>
      <c r="H120" s="441"/>
      <c r="I120" s="441"/>
      <c r="J120" s="441"/>
      <c r="K120" s="441"/>
      <c r="L120" s="440"/>
      <c r="M120" s="440"/>
    </row>
    <row r="121" spans="1:13" ht="27.6" x14ac:dyDescent="0.3">
      <c r="A121" s="440"/>
      <c r="B121" s="440"/>
      <c r="C121" s="237" t="s">
        <v>174</v>
      </c>
      <c r="D121" s="237" t="s">
        <v>150</v>
      </c>
      <c r="E121" s="441"/>
      <c r="F121" s="441"/>
      <c r="G121" s="441"/>
      <c r="H121" s="441"/>
      <c r="I121" s="441"/>
      <c r="J121" s="441"/>
      <c r="K121" s="441"/>
      <c r="L121" s="440"/>
      <c r="M121" s="440"/>
    </row>
    <row r="122" spans="1:13" x14ac:dyDescent="0.3">
      <c r="A122" s="348" t="s">
        <v>650</v>
      </c>
      <c r="B122" s="349"/>
      <c r="C122" s="349"/>
      <c r="D122" s="349"/>
      <c r="E122" s="349"/>
      <c r="F122" s="349"/>
      <c r="G122" s="349"/>
      <c r="H122" s="349"/>
      <c r="I122" s="349"/>
      <c r="J122" s="349"/>
      <c r="K122" s="349"/>
      <c r="L122" s="349"/>
      <c r="M122" s="350"/>
    </row>
  </sheetData>
  <mergeCells count="115">
    <mergeCell ref="L71:L75"/>
    <mergeCell ref="A122:M122"/>
    <mergeCell ref="K1:M1"/>
    <mergeCell ref="A2:L2"/>
    <mergeCell ref="A3:L3"/>
    <mergeCell ref="A4:L4"/>
    <mergeCell ref="A6:A7"/>
    <mergeCell ref="B6:B7"/>
    <mergeCell ref="C6:C7"/>
    <mergeCell ref="D6:D7"/>
    <mergeCell ref="E6:E7"/>
    <mergeCell ref="F6:F7"/>
    <mergeCell ref="G6:K6"/>
    <mergeCell ref="L6:L7"/>
    <mergeCell ref="M6:M7"/>
    <mergeCell ref="A9:A13"/>
    <mergeCell ref="B9:B13"/>
    <mergeCell ref="L9:L13"/>
    <mergeCell ref="M9:M13"/>
    <mergeCell ref="A35:A39"/>
    <mergeCell ref="B35:B39"/>
    <mergeCell ref="L35:L39"/>
    <mergeCell ref="M35:M39"/>
    <mergeCell ref="A20:A24"/>
    <mergeCell ref="B20:B24"/>
    <mergeCell ref="L20:L24"/>
    <mergeCell ref="M20:M24"/>
    <mergeCell ref="A25:A29"/>
    <mergeCell ref="B25:B29"/>
    <mergeCell ref="L25:L29"/>
    <mergeCell ref="M25:M29"/>
    <mergeCell ref="A14:M14"/>
    <mergeCell ref="A15:A19"/>
    <mergeCell ref="B15:B19"/>
    <mergeCell ref="L15:L19"/>
    <mergeCell ref="M15:M19"/>
    <mergeCell ref="E20:K24"/>
    <mergeCell ref="M45:M49"/>
    <mergeCell ref="A30:A34"/>
    <mergeCell ref="B30:B34"/>
    <mergeCell ref="L30:L34"/>
    <mergeCell ref="M30:M34"/>
    <mergeCell ref="A40:A44"/>
    <mergeCell ref="B40:B44"/>
    <mergeCell ref="L40:L44"/>
    <mergeCell ref="M40:M44"/>
    <mergeCell ref="A45:A49"/>
    <mergeCell ref="B45:B49"/>
    <mergeCell ref="E45:K49"/>
    <mergeCell ref="L45:L49"/>
    <mergeCell ref="E30:K34"/>
    <mergeCell ref="B65:B69"/>
    <mergeCell ref="L65:L69"/>
    <mergeCell ref="M65:M69"/>
    <mergeCell ref="A70:M70"/>
    <mergeCell ref="A50:A54"/>
    <mergeCell ref="B50:B54"/>
    <mergeCell ref="E50:K54"/>
    <mergeCell ref="L50:L54"/>
    <mergeCell ref="M50:M54"/>
    <mergeCell ref="A55:A59"/>
    <mergeCell ref="B55:B59"/>
    <mergeCell ref="E55:K59"/>
    <mergeCell ref="L55:L59"/>
    <mergeCell ref="M55:M59"/>
    <mergeCell ref="A60:A64"/>
    <mergeCell ref="B60:B64"/>
    <mergeCell ref="L60:L64"/>
    <mergeCell ref="M60:M64"/>
    <mergeCell ref="A65:A69"/>
    <mergeCell ref="A71:A75"/>
    <mergeCell ref="B71:B75"/>
    <mergeCell ref="A101:A105"/>
    <mergeCell ref="B101:B105"/>
    <mergeCell ref="L101:L105"/>
    <mergeCell ref="M101:M105"/>
    <mergeCell ref="M71:M75"/>
    <mergeCell ref="A76:A80"/>
    <mergeCell ref="B76:B80"/>
    <mergeCell ref="L76:L80"/>
    <mergeCell ref="M76:M80"/>
    <mergeCell ref="A96:A100"/>
    <mergeCell ref="B96:B100"/>
    <mergeCell ref="L96:L100"/>
    <mergeCell ref="M96:M100"/>
    <mergeCell ref="A81:A85"/>
    <mergeCell ref="B81:B85"/>
    <mergeCell ref="L81:L85"/>
    <mergeCell ref="M81:M85"/>
    <mergeCell ref="A86:A90"/>
    <mergeCell ref="B86:B90"/>
    <mergeCell ref="L86:L90"/>
    <mergeCell ref="M86:M90"/>
    <mergeCell ref="E76:K80"/>
    <mergeCell ref="A112:A116"/>
    <mergeCell ref="B112:B116"/>
    <mergeCell ref="L112:L116"/>
    <mergeCell ref="M112:M116"/>
    <mergeCell ref="A117:A121"/>
    <mergeCell ref="B117:B121"/>
    <mergeCell ref="L117:L121"/>
    <mergeCell ref="M117:M121"/>
    <mergeCell ref="E117:K121"/>
    <mergeCell ref="E86:K90"/>
    <mergeCell ref="E91:K95"/>
    <mergeCell ref="E96:K100"/>
    <mergeCell ref="A106:M106"/>
    <mergeCell ref="A107:A111"/>
    <mergeCell ref="B107:B111"/>
    <mergeCell ref="L107:L111"/>
    <mergeCell ref="M107:M111"/>
    <mergeCell ref="A91:A95"/>
    <mergeCell ref="B91:B95"/>
    <mergeCell ref="L91:L95"/>
    <mergeCell ref="M91:M95"/>
  </mergeCells>
  <pageMargins left="0.23622047244094491" right="0.23622047244094491" top="0.23622047244094491" bottom="0.23622047244094491" header="0.31496062992125984" footer="0.31496062992125984"/>
  <pageSetup paperSize="9" scale="56" fitToHeight="0" orientation="landscape" r:id="rId1"/>
  <rowBreaks count="3" manualBreakCount="3">
    <brk id="34" max="16383" man="1"/>
    <brk id="75" max="16383" man="1"/>
    <brk id="111" max="1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view="pageBreakPreview" zoomScaleNormal="100" zoomScaleSheetLayoutView="100" workbookViewId="0">
      <selection activeCell="B11" sqref="B11:C11"/>
    </sheetView>
  </sheetViews>
  <sheetFormatPr defaultRowHeight="14.4" x14ac:dyDescent="0.3"/>
  <cols>
    <col min="1" max="1" width="4.44140625" customWidth="1"/>
    <col min="2" max="2" width="39.88671875" customWidth="1"/>
    <col min="3" max="3" width="40.88671875" customWidth="1"/>
    <col min="4" max="4" width="10.5546875" customWidth="1"/>
    <col min="5" max="5" width="12.109375" customWidth="1"/>
    <col min="6" max="6" width="12.88671875" customWidth="1"/>
    <col min="7" max="7" width="15.109375" customWidth="1"/>
    <col min="8" max="8" width="26.88671875" customWidth="1"/>
  </cols>
  <sheetData>
    <row r="1" spans="1:8" ht="54" customHeight="1" x14ac:dyDescent="0.3">
      <c r="A1" s="48"/>
      <c r="B1" s="48"/>
      <c r="C1" s="48"/>
      <c r="D1" s="49"/>
      <c r="E1" s="50"/>
      <c r="F1" s="449" t="s">
        <v>404</v>
      </c>
      <c r="G1" s="449"/>
      <c r="H1" s="449"/>
    </row>
    <row r="2" spans="1:8" ht="62.25" customHeight="1" x14ac:dyDescent="0.3">
      <c r="A2" s="450" t="s">
        <v>574</v>
      </c>
      <c r="B2" s="450"/>
      <c r="C2" s="450"/>
      <c r="D2" s="450"/>
      <c r="E2" s="450"/>
      <c r="F2" s="450"/>
      <c r="G2" s="450"/>
      <c r="H2" s="450"/>
    </row>
    <row r="3" spans="1:8" x14ac:dyDescent="0.3">
      <c r="A3" s="48"/>
      <c r="B3" s="48"/>
      <c r="C3" s="48"/>
      <c r="D3" s="48"/>
      <c r="E3" s="48"/>
      <c r="F3" s="48"/>
      <c r="G3" s="48"/>
      <c r="H3" s="51"/>
    </row>
    <row r="4" spans="1:8" ht="15" customHeight="1" x14ac:dyDescent="0.3">
      <c r="A4" s="451" t="s">
        <v>103</v>
      </c>
      <c r="B4" s="451" t="s">
        <v>104</v>
      </c>
      <c r="C4" s="451" t="s">
        <v>105</v>
      </c>
      <c r="D4" s="451" t="s">
        <v>202</v>
      </c>
      <c r="E4" s="451"/>
      <c r="F4" s="451"/>
      <c r="G4" s="451"/>
      <c r="H4" s="451" t="s">
        <v>106</v>
      </c>
    </row>
    <row r="5" spans="1:8" ht="33" customHeight="1" x14ac:dyDescent="0.3">
      <c r="A5" s="451"/>
      <c r="B5" s="451"/>
      <c r="C5" s="451"/>
      <c r="D5" s="238" t="s">
        <v>107</v>
      </c>
      <c r="E5" s="52" t="s">
        <v>108</v>
      </c>
      <c r="F5" s="52" t="s">
        <v>109</v>
      </c>
      <c r="G5" s="52" t="s">
        <v>110</v>
      </c>
      <c r="H5" s="451"/>
    </row>
    <row r="6" spans="1:8" x14ac:dyDescent="0.3">
      <c r="A6" s="238">
        <v>1</v>
      </c>
      <c r="B6" s="238">
        <v>2</v>
      </c>
      <c r="C6" s="238">
        <v>3</v>
      </c>
      <c r="D6" s="238">
        <v>4</v>
      </c>
      <c r="E6" s="52">
        <v>5</v>
      </c>
      <c r="F6" s="52">
        <v>6</v>
      </c>
      <c r="G6" s="52">
        <v>7</v>
      </c>
      <c r="H6" s="238">
        <v>8</v>
      </c>
    </row>
    <row r="7" spans="1:8" ht="39.6" x14ac:dyDescent="0.3">
      <c r="A7" s="238">
        <v>1</v>
      </c>
      <c r="B7" s="238" t="s">
        <v>197</v>
      </c>
      <c r="C7" s="238" t="s">
        <v>652</v>
      </c>
      <c r="D7" s="238" t="s">
        <v>113</v>
      </c>
      <c r="E7" s="52" t="s">
        <v>113</v>
      </c>
      <c r="F7" s="52" t="s">
        <v>113</v>
      </c>
      <c r="G7" s="52" t="s">
        <v>113</v>
      </c>
      <c r="H7" s="238" t="s">
        <v>30</v>
      </c>
    </row>
    <row r="8" spans="1:8" ht="92.4" x14ac:dyDescent="0.3">
      <c r="A8" s="238">
        <v>2</v>
      </c>
      <c r="B8" s="238" t="s">
        <v>198</v>
      </c>
      <c r="C8" s="238" t="s">
        <v>652</v>
      </c>
      <c r="D8" s="238" t="s">
        <v>113</v>
      </c>
      <c r="E8" s="52" t="s">
        <v>113</v>
      </c>
      <c r="F8" s="52" t="s">
        <v>113</v>
      </c>
      <c r="G8" s="52" t="s">
        <v>113</v>
      </c>
      <c r="H8" s="238" t="s">
        <v>28</v>
      </c>
    </row>
    <row r="9" spans="1:8" ht="105.6" x14ac:dyDescent="0.3">
      <c r="A9" s="238">
        <v>3</v>
      </c>
      <c r="B9" s="238" t="s">
        <v>199</v>
      </c>
      <c r="C9" s="238" t="s">
        <v>652</v>
      </c>
      <c r="D9" s="238" t="s">
        <v>113</v>
      </c>
      <c r="E9" s="52" t="s">
        <v>113</v>
      </c>
      <c r="F9" s="52" t="s">
        <v>113</v>
      </c>
      <c r="G9" s="52" t="s">
        <v>113</v>
      </c>
      <c r="H9" s="238" t="s">
        <v>200</v>
      </c>
    </row>
    <row r="10" spans="1:8" x14ac:dyDescent="0.3">
      <c r="A10" s="53"/>
      <c r="B10" s="53"/>
      <c r="C10" s="53"/>
      <c r="D10" s="53"/>
      <c r="E10" s="54"/>
      <c r="F10" s="54"/>
      <c r="G10" s="54"/>
      <c r="H10" s="55"/>
    </row>
    <row r="11" spans="1:8" ht="15" customHeight="1" x14ac:dyDescent="0.3">
      <c r="A11" s="48"/>
      <c r="B11" s="447" t="s">
        <v>571</v>
      </c>
      <c r="C11" s="447"/>
      <c r="D11" s="48"/>
      <c r="E11" s="48"/>
      <c r="F11" s="48"/>
      <c r="G11" s="448" t="s">
        <v>201</v>
      </c>
      <c r="H11" s="448"/>
    </row>
  </sheetData>
  <mergeCells count="9">
    <mergeCell ref="B11:C11"/>
    <mergeCell ref="G11:H11"/>
    <mergeCell ref="F1:H1"/>
    <mergeCell ref="A2:H2"/>
    <mergeCell ref="A4:A5"/>
    <mergeCell ref="B4:B5"/>
    <mergeCell ref="C4:C5"/>
    <mergeCell ref="D4:G4"/>
    <mergeCell ref="H4:H5"/>
  </mergeCells>
  <pageMargins left="0.7" right="0.7" top="0.75" bottom="0.75" header="0.3" footer="0.3"/>
  <pageSetup paperSize="9" scale="8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view="pageBreakPreview" zoomScaleNormal="100" zoomScaleSheetLayoutView="100" workbookViewId="0">
      <selection activeCell="C9" sqref="C9"/>
    </sheetView>
  </sheetViews>
  <sheetFormatPr defaultRowHeight="14.4" x14ac:dyDescent="0.3"/>
  <cols>
    <col min="1" max="1" width="4.44140625" customWidth="1"/>
    <col min="2" max="2" width="29.33203125" customWidth="1"/>
    <col min="3" max="3" width="43.109375" customWidth="1"/>
    <col min="4" max="4" width="10.5546875" customWidth="1"/>
    <col min="5" max="5" width="12.109375" customWidth="1"/>
    <col min="6" max="6" width="12.88671875" customWidth="1"/>
    <col min="7" max="7" width="15.109375" customWidth="1"/>
    <col min="8" max="8" width="27.5546875" customWidth="1"/>
  </cols>
  <sheetData>
    <row r="1" spans="1:8" ht="43.5" customHeight="1" x14ac:dyDescent="0.3">
      <c r="A1" s="48"/>
      <c r="B1" s="48"/>
      <c r="C1" s="48"/>
      <c r="D1" s="49"/>
      <c r="E1" s="50"/>
      <c r="F1" s="452" t="s">
        <v>405</v>
      </c>
      <c r="G1" s="452"/>
      <c r="H1" s="452"/>
    </row>
    <row r="2" spans="1:8" ht="57" customHeight="1" x14ac:dyDescent="0.3">
      <c r="A2" s="453" t="s">
        <v>653</v>
      </c>
      <c r="B2" s="453"/>
      <c r="C2" s="453"/>
      <c r="D2" s="453"/>
      <c r="E2" s="453"/>
      <c r="F2" s="453"/>
      <c r="G2" s="453"/>
      <c r="H2" s="453"/>
    </row>
    <row r="3" spans="1:8" x14ac:dyDescent="0.3">
      <c r="A3" s="48"/>
      <c r="B3" s="48"/>
      <c r="C3" s="48"/>
      <c r="D3" s="48"/>
      <c r="E3" s="48"/>
      <c r="F3" s="48"/>
      <c r="G3" s="48"/>
      <c r="H3" s="51"/>
    </row>
    <row r="4" spans="1:8" ht="15" customHeight="1" x14ac:dyDescent="0.3">
      <c r="A4" s="454" t="s">
        <v>103</v>
      </c>
      <c r="B4" s="454" t="s">
        <v>104</v>
      </c>
      <c r="C4" s="454" t="s">
        <v>105</v>
      </c>
      <c r="D4" s="454" t="s">
        <v>202</v>
      </c>
      <c r="E4" s="454"/>
      <c r="F4" s="454"/>
      <c r="G4" s="454"/>
      <c r="H4" s="454" t="s">
        <v>106</v>
      </c>
    </row>
    <row r="5" spans="1:8" x14ac:dyDescent="0.3">
      <c r="A5" s="454"/>
      <c r="B5" s="454"/>
      <c r="C5" s="454"/>
      <c r="D5" s="238" t="s">
        <v>107</v>
      </c>
      <c r="E5" s="52" t="s">
        <v>108</v>
      </c>
      <c r="F5" s="52" t="s">
        <v>109</v>
      </c>
      <c r="G5" s="52" t="s">
        <v>110</v>
      </c>
      <c r="H5" s="454"/>
    </row>
    <row r="6" spans="1:8" x14ac:dyDescent="0.3">
      <c r="A6" s="56">
        <v>1</v>
      </c>
      <c r="B6" s="56">
        <v>2</v>
      </c>
      <c r="C6" s="56">
        <v>3</v>
      </c>
      <c r="D6" s="56">
        <v>4</v>
      </c>
      <c r="E6" s="57">
        <v>5</v>
      </c>
      <c r="F6" s="57">
        <v>6</v>
      </c>
      <c r="G6" s="57">
        <v>7</v>
      </c>
      <c r="H6" s="56">
        <v>8</v>
      </c>
    </row>
    <row r="7" spans="1:8" ht="118.8" x14ac:dyDescent="0.3">
      <c r="A7" s="238">
        <v>1</v>
      </c>
      <c r="B7" s="238" t="s">
        <v>203</v>
      </c>
      <c r="C7" s="238" t="s">
        <v>669</v>
      </c>
      <c r="D7" s="238" t="s">
        <v>113</v>
      </c>
      <c r="E7" s="52" t="s">
        <v>113</v>
      </c>
      <c r="F7" s="52" t="s">
        <v>113</v>
      </c>
      <c r="G7" s="52" t="s">
        <v>113</v>
      </c>
      <c r="H7" s="238" t="s">
        <v>204</v>
      </c>
    </row>
    <row r="8" spans="1:8" ht="158.4" x14ac:dyDescent="0.3">
      <c r="A8" s="238">
        <v>2</v>
      </c>
      <c r="B8" s="238" t="s">
        <v>205</v>
      </c>
      <c r="C8" s="238" t="s">
        <v>669</v>
      </c>
      <c r="D8" s="238" t="s">
        <v>113</v>
      </c>
      <c r="E8" s="52" t="s">
        <v>113</v>
      </c>
      <c r="F8" s="52" t="s">
        <v>113</v>
      </c>
      <c r="G8" s="52" t="s">
        <v>113</v>
      </c>
      <c r="H8" s="238" t="s">
        <v>206</v>
      </c>
    </row>
    <row r="9" spans="1:8" x14ac:dyDescent="0.3">
      <c r="A9" s="53"/>
      <c r="B9" s="53"/>
      <c r="C9" s="53"/>
      <c r="D9" s="53"/>
      <c r="E9" s="54"/>
      <c r="F9" s="54"/>
      <c r="G9" s="54"/>
      <c r="H9" s="55"/>
    </row>
    <row r="10" spans="1:8" x14ac:dyDescent="0.3">
      <c r="A10" s="48"/>
      <c r="B10" s="48"/>
      <c r="C10" s="48"/>
      <c r="D10" s="48"/>
      <c r="E10" s="48"/>
      <c r="F10" s="48"/>
      <c r="G10" s="48"/>
      <c r="H10" s="51"/>
    </row>
    <row r="11" spans="1:8" ht="15" customHeight="1" x14ac:dyDescent="0.3">
      <c r="A11" s="48"/>
      <c r="B11" s="447" t="s">
        <v>571</v>
      </c>
      <c r="C11" s="447"/>
      <c r="D11" s="48"/>
      <c r="E11" s="48"/>
      <c r="F11" s="48"/>
      <c r="G11" s="448" t="s">
        <v>207</v>
      </c>
      <c r="H11" s="448"/>
    </row>
    <row r="12" spans="1:8" ht="15.6" x14ac:dyDescent="0.3">
      <c r="A12" s="58"/>
      <c r="B12" s="58"/>
      <c r="C12" s="58"/>
      <c r="D12" s="58"/>
      <c r="E12" s="58"/>
      <c r="F12" s="58"/>
      <c r="G12" s="58"/>
      <c r="H12" s="59"/>
    </row>
  </sheetData>
  <mergeCells count="9">
    <mergeCell ref="B11:C11"/>
    <mergeCell ref="G11:H11"/>
    <mergeCell ref="F1:H1"/>
    <mergeCell ref="A2:H2"/>
    <mergeCell ref="A4:A5"/>
    <mergeCell ref="B4:B5"/>
    <mergeCell ref="C4:C5"/>
    <mergeCell ref="D4:G4"/>
    <mergeCell ref="H4:H5"/>
  </mergeCells>
  <pageMargins left="0.7" right="0.7" top="0.75" bottom="0.75" header="0.3" footer="0.3"/>
  <pageSetup paperSize="9" scale="8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view="pageBreakPreview" zoomScaleNormal="100" zoomScaleSheetLayoutView="100" workbookViewId="0">
      <selection sqref="A1:K23"/>
    </sheetView>
  </sheetViews>
  <sheetFormatPr defaultRowHeight="14.4" x14ac:dyDescent="0.3"/>
  <cols>
    <col min="1" max="1" width="43" customWidth="1"/>
    <col min="2" max="2" width="17.44140625" customWidth="1"/>
    <col min="3" max="3" width="15.109375" customWidth="1"/>
    <col min="4" max="5" width="17.44140625" customWidth="1"/>
    <col min="6" max="6" width="11.88671875" customWidth="1"/>
    <col min="7" max="11" width="18.109375" customWidth="1"/>
  </cols>
  <sheetData>
    <row r="1" spans="1:11" ht="51.75" customHeight="1" x14ac:dyDescent="0.3">
      <c r="E1" s="46"/>
      <c r="I1" s="461" t="s">
        <v>358</v>
      </c>
      <c r="J1" s="461"/>
      <c r="K1" s="461"/>
    </row>
    <row r="2" spans="1:11" ht="21" customHeight="1" x14ac:dyDescent="0.3">
      <c r="E2" s="46"/>
      <c r="K2" s="60"/>
    </row>
    <row r="3" spans="1:11" ht="15" customHeight="1" x14ac:dyDescent="0.3">
      <c r="A3" s="462" t="s">
        <v>543</v>
      </c>
      <c r="B3" s="462"/>
      <c r="C3" s="462"/>
      <c r="D3" s="462"/>
      <c r="E3" s="462"/>
      <c r="F3" s="463"/>
      <c r="G3" s="463"/>
      <c r="H3" s="463"/>
      <c r="I3" s="463"/>
      <c r="J3" s="463"/>
      <c r="K3" s="463"/>
    </row>
    <row r="4" spans="1:11" ht="15.6" x14ac:dyDescent="0.3">
      <c r="A4" s="464" t="s">
        <v>45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</row>
    <row r="5" spans="1:11" x14ac:dyDescent="0.3">
      <c r="A5" s="61"/>
      <c r="B5" s="61"/>
      <c r="C5" s="61"/>
      <c r="D5" s="61"/>
      <c r="E5" s="61"/>
      <c r="F5" s="62"/>
      <c r="G5" s="62"/>
      <c r="H5" s="62"/>
      <c r="I5" s="62"/>
      <c r="J5" s="62"/>
      <c r="K5" s="62"/>
    </row>
    <row r="6" spans="1:11" ht="15" customHeight="1" x14ac:dyDescent="0.3">
      <c r="A6" s="248" t="s">
        <v>46</v>
      </c>
      <c r="B6" s="455" t="s">
        <v>406</v>
      </c>
      <c r="C6" s="455"/>
      <c r="D6" s="455"/>
      <c r="E6" s="455"/>
      <c r="F6" s="455"/>
      <c r="G6" s="455"/>
      <c r="H6" s="455"/>
      <c r="I6" s="455"/>
      <c r="J6" s="455"/>
      <c r="K6" s="455"/>
    </row>
    <row r="7" spans="1:11" ht="15" customHeight="1" x14ac:dyDescent="0.3">
      <c r="A7" s="248" t="s">
        <v>47</v>
      </c>
      <c r="B7" s="455" t="s">
        <v>209</v>
      </c>
      <c r="C7" s="455"/>
      <c r="D7" s="455"/>
      <c r="E7" s="455"/>
      <c r="F7" s="455"/>
      <c r="G7" s="455"/>
      <c r="H7" s="455"/>
      <c r="I7" s="455"/>
      <c r="J7" s="455"/>
      <c r="K7" s="455"/>
    </row>
    <row r="8" spans="1:11" ht="15" customHeight="1" x14ac:dyDescent="0.3">
      <c r="A8" s="459"/>
      <c r="B8" s="459" t="s">
        <v>49</v>
      </c>
      <c r="C8" s="459"/>
      <c r="D8" s="459"/>
      <c r="E8" s="459"/>
      <c r="F8" s="459"/>
      <c r="G8" s="63" t="s">
        <v>9</v>
      </c>
      <c r="H8" s="63" t="s">
        <v>10</v>
      </c>
      <c r="I8" s="63" t="s">
        <v>210</v>
      </c>
      <c r="J8" s="63" t="s">
        <v>211</v>
      </c>
      <c r="K8" s="63" t="s">
        <v>212</v>
      </c>
    </row>
    <row r="9" spans="1:11" x14ac:dyDescent="0.3">
      <c r="A9" s="459"/>
      <c r="B9" s="459">
        <v>25865</v>
      </c>
      <c r="C9" s="459"/>
      <c r="D9" s="459"/>
      <c r="E9" s="459"/>
      <c r="F9" s="459"/>
      <c r="G9" s="64">
        <f>F12</f>
        <v>26466</v>
      </c>
      <c r="H9" s="64">
        <f>G12</f>
        <v>24946</v>
      </c>
      <c r="I9" s="64">
        <f t="shared" ref="I9:K9" si="0">H12</f>
        <v>24946</v>
      </c>
      <c r="J9" s="64">
        <f t="shared" si="0"/>
        <v>25847</v>
      </c>
      <c r="K9" s="64">
        <f t="shared" si="0"/>
        <v>25847</v>
      </c>
    </row>
    <row r="10" spans="1:11" ht="15" customHeight="1" x14ac:dyDescent="0.3">
      <c r="A10" s="459" t="s">
        <v>51</v>
      </c>
      <c r="B10" s="459" t="s">
        <v>52</v>
      </c>
      <c r="C10" s="459" t="s">
        <v>53</v>
      </c>
      <c r="D10" s="459" t="s">
        <v>54</v>
      </c>
      <c r="E10" s="459"/>
      <c r="F10" s="459" t="s">
        <v>7</v>
      </c>
      <c r="G10" s="459"/>
      <c r="H10" s="459"/>
      <c r="I10" s="459"/>
      <c r="J10" s="459"/>
      <c r="K10" s="459"/>
    </row>
    <row r="11" spans="1:11" x14ac:dyDescent="0.3">
      <c r="A11" s="459"/>
      <c r="B11" s="459"/>
      <c r="C11" s="459"/>
      <c r="D11" s="459"/>
      <c r="E11" s="459"/>
      <c r="F11" s="63" t="s">
        <v>9</v>
      </c>
      <c r="G11" s="63" t="s">
        <v>10</v>
      </c>
      <c r="H11" s="63" t="s">
        <v>210</v>
      </c>
      <c r="I11" s="63" t="s">
        <v>211</v>
      </c>
      <c r="J11" s="63" t="s">
        <v>212</v>
      </c>
      <c r="K11" s="63" t="s">
        <v>55</v>
      </c>
    </row>
    <row r="12" spans="1:11" ht="15" customHeight="1" x14ac:dyDescent="0.3">
      <c r="A12" s="459"/>
      <c r="B12" s="459" t="s">
        <v>355</v>
      </c>
      <c r="C12" s="292" t="s">
        <v>208</v>
      </c>
      <c r="D12" s="459" t="s">
        <v>56</v>
      </c>
      <c r="E12" s="459"/>
      <c r="F12" s="64">
        <f>F16</f>
        <v>26466</v>
      </c>
      <c r="G12" s="64">
        <f>G16</f>
        <v>24946</v>
      </c>
      <c r="H12" s="64">
        <f t="shared" ref="H12:J12" si="1">H16</f>
        <v>24946</v>
      </c>
      <c r="I12" s="64">
        <f t="shared" si="1"/>
        <v>25847</v>
      </c>
      <c r="J12" s="64">
        <f t="shared" si="1"/>
        <v>25847</v>
      </c>
      <c r="K12" s="64">
        <f>SUM(F12:J12)</f>
        <v>128052</v>
      </c>
    </row>
    <row r="13" spans="1:11" ht="31.5" customHeight="1" x14ac:dyDescent="0.3">
      <c r="A13" s="459"/>
      <c r="B13" s="459"/>
      <c r="C13" s="292"/>
      <c r="D13" s="459" t="s">
        <v>12</v>
      </c>
      <c r="E13" s="459"/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6">
        <f>G13+H13+I13+J13</f>
        <v>0</v>
      </c>
    </row>
    <row r="14" spans="1:11" ht="28.5" customHeight="1" x14ac:dyDescent="0.3">
      <c r="A14" s="459"/>
      <c r="B14" s="459"/>
      <c r="C14" s="292"/>
      <c r="D14" s="459" t="s">
        <v>11</v>
      </c>
      <c r="E14" s="459"/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6">
        <f>G14+H14+I14+J14</f>
        <v>0</v>
      </c>
    </row>
    <row r="15" spans="1:11" ht="27.75" customHeight="1" x14ac:dyDescent="0.3">
      <c r="A15" s="459"/>
      <c r="B15" s="459"/>
      <c r="C15" s="292"/>
      <c r="D15" s="459" t="s">
        <v>15</v>
      </c>
      <c r="E15" s="459"/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6">
        <f>G15+H15+I15+J15</f>
        <v>0</v>
      </c>
    </row>
    <row r="16" spans="1:11" ht="33" customHeight="1" x14ac:dyDescent="0.3">
      <c r="A16" s="459"/>
      <c r="B16" s="459"/>
      <c r="C16" s="292"/>
      <c r="D16" s="459" t="s">
        <v>14</v>
      </c>
      <c r="E16" s="459"/>
      <c r="F16" s="65">
        <v>26466</v>
      </c>
      <c r="G16" s="64">
        <v>24946</v>
      </c>
      <c r="H16" s="64">
        <v>24946</v>
      </c>
      <c r="I16" s="64">
        <v>25847</v>
      </c>
      <c r="J16" s="64">
        <v>25847</v>
      </c>
      <c r="K16" s="64">
        <f>SUM(F16:J16)</f>
        <v>128052</v>
      </c>
    </row>
    <row r="17" spans="1:11" ht="15" customHeight="1" x14ac:dyDescent="0.3">
      <c r="A17" s="455" t="s">
        <v>134</v>
      </c>
      <c r="B17" s="455"/>
      <c r="C17" s="455"/>
      <c r="D17" s="455"/>
      <c r="E17" s="63" t="s">
        <v>213</v>
      </c>
      <c r="F17" s="63" t="s">
        <v>9</v>
      </c>
      <c r="G17" s="63" t="s">
        <v>10</v>
      </c>
      <c r="H17" s="63" t="s">
        <v>210</v>
      </c>
      <c r="I17" s="63" t="s">
        <v>211</v>
      </c>
      <c r="J17" s="460" t="s">
        <v>212</v>
      </c>
      <c r="K17" s="460"/>
    </row>
    <row r="18" spans="1:11" ht="37.5" customHeight="1" x14ac:dyDescent="0.3">
      <c r="A18" s="455" t="s">
        <v>36</v>
      </c>
      <c r="B18" s="455"/>
      <c r="C18" s="455"/>
      <c r="D18" s="455"/>
      <c r="E18" s="240" t="s">
        <v>20</v>
      </c>
      <c r="F18" s="239">
        <v>1.2</v>
      </c>
      <c r="G18" s="239">
        <v>1.2</v>
      </c>
      <c r="H18" s="239">
        <v>1.2</v>
      </c>
      <c r="I18" s="239">
        <v>1.2</v>
      </c>
      <c r="J18" s="458">
        <v>1.2</v>
      </c>
      <c r="K18" s="458"/>
    </row>
    <row r="19" spans="1:11" ht="27.75" customHeight="1" x14ac:dyDescent="0.3">
      <c r="A19" s="455" t="s">
        <v>37</v>
      </c>
      <c r="B19" s="455"/>
      <c r="C19" s="455"/>
      <c r="D19" s="455"/>
      <c r="E19" s="240" t="s">
        <v>20</v>
      </c>
      <c r="F19" s="239">
        <v>18</v>
      </c>
      <c r="G19" s="239">
        <v>16</v>
      </c>
      <c r="H19" s="239">
        <v>16</v>
      </c>
      <c r="I19" s="239">
        <v>16</v>
      </c>
      <c r="J19" s="458">
        <v>16</v>
      </c>
      <c r="K19" s="458"/>
    </row>
    <row r="20" spans="1:11" ht="41.4" x14ac:dyDescent="0.3">
      <c r="A20" s="455" t="s">
        <v>38</v>
      </c>
      <c r="B20" s="455"/>
      <c r="C20" s="455"/>
      <c r="D20" s="455"/>
      <c r="E20" s="240" t="s">
        <v>39</v>
      </c>
      <c r="F20" s="239">
        <v>4.3</v>
      </c>
      <c r="G20" s="239">
        <v>4.4000000000000004</v>
      </c>
      <c r="H20" s="239">
        <v>4.4000000000000004</v>
      </c>
      <c r="I20" s="239">
        <v>4.4000000000000004</v>
      </c>
      <c r="J20" s="458">
        <v>4.4000000000000004</v>
      </c>
      <c r="K20" s="458"/>
    </row>
    <row r="21" spans="1:11" ht="30" customHeight="1" x14ac:dyDescent="0.3">
      <c r="A21" s="455" t="s">
        <v>345</v>
      </c>
      <c r="B21" s="455"/>
      <c r="C21" s="455"/>
      <c r="D21" s="455"/>
      <c r="E21" s="240" t="s">
        <v>20</v>
      </c>
      <c r="F21" s="239">
        <v>10</v>
      </c>
      <c r="G21" s="239">
        <v>11</v>
      </c>
      <c r="H21" s="239">
        <v>11</v>
      </c>
      <c r="I21" s="239">
        <v>11</v>
      </c>
      <c r="J21" s="458">
        <v>11</v>
      </c>
      <c r="K21" s="458"/>
    </row>
    <row r="22" spans="1:11" ht="63.75" customHeight="1" x14ac:dyDescent="0.3">
      <c r="A22" s="456" t="s">
        <v>407</v>
      </c>
      <c r="B22" s="457"/>
      <c r="C22" s="457"/>
      <c r="D22" s="457"/>
      <c r="E22" s="240" t="s">
        <v>20</v>
      </c>
      <c r="F22" s="239">
        <v>25</v>
      </c>
      <c r="G22" s="239">
        <v>25</v>
      </c>
      <c r="H22" s="239">
        <v>25</v>
      </c>
      <c r="I22" s="239">
        <v>25</v>
      </c>
      <c r="J22" s="458">
        <v>25</v>
      </c>
      <c r="K22" s="458"/>
    </row>
    <row r="23" spans="1:11" ht="30" customHeight="1" x14ac:dyDescent="0.3">
      <c r="A23" s="455" t="s">
        <v>40</v>
      </c>
      <c r="B23" s="455"/>
      <c r="C23" s="455"/>
      <c r="D23" s="455"/>
      <c r="E23" s="240" t="s">
        <v>19</v>
      </c>
      <c r="F23" s="239">
        <v>6</v>
      </c>
      <c r="G23" s="239">
        <v>7</v>
      </c>
      <c r="H23" s="239">
        <v>7</v>
      </c>
      <c r="I23" s="239">
        <v>7</v>
      </c>
      <c r="J23" s="458">
        <v>7</v>
      </c>
      <c r="K23" s="458"/>
    </row>
  </sheetData>
  <mergeCells count="34">
    <mergeCell ref="I1:K1"/>
    <mergeCell ref="A3:K3"/>
    <mergeCell ref="A4:K4"/>
    <mergeCell ref="B6:K6"/>
    <mergeCell ref="B7:K7"/>
    <mergeCell ref="J18:K18"/>
    <mergeCell ref="D16:E16"/>
    <mergeCell ref="A17:D17"/>
    <mergeCell ref="J17:K17"/>
    <mergeCell ref="A18:D18"/>
    <mergeCell ref="A8:A9"/>
    <mergeCell ref="B8:F8"/>
    <mergeCell ref="B9:F9"/>
    <mergeCell ref="D13:E13"/>
    <mergeCell ref="D15:E15"/>
    <mergeCell ref="A10:A16"/>
    <mergeCell ref="B10:B11"/>
    <mergeCell ref="C10:C11"/>
    <mergeCell ref="D10:E11"/>
    <mergeCell ref="F10:K10"/>
    <mergeCell ref="B12:B16"/>
    <mergeCell ref="C12:C16"/>
    <mergeCell ref="D12:E12"/>
    <mergeCell ref="D14:E14"/>
    <mergeCell ref="J19:K19"/>
    <mergeCell ref="J20:K20"/>
    <mergeCell ref="J21:K21"/>
    <mergeCell ref="J22:K22"/>
    <mergeCell ref="J23:K23"/>
    <mergeCell ref="A23:D23"/>
    <mergeCell ref="A19:D19"/>
    <mergeCell ref="A20:D20"/>
    <mergeCell ref="A21:D21"/>
    <mergeCell ref="A22:D22"/>
  </mergeCells>
  <pageMargins left="0.23622047244094491" right="0.23622047244094491" top="0.23622047244094491" bottom="0.23622047244094491" header="0.31496062992125984" footer="0.31496062992125984"/>
  <pageSetup paperSize="9" scale="6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="60" zoomScaleNormal="75" workbookViewId="0">
      <selection activeCell="G20" sqref="G20"/>
    </sheetView>
  </sheetViews>
  <sheetFormatPr defaultRowHeight="14.4" x14ac:dyDescent="0.3"/>
  <cols>
    <col min="1" max="1" width="6.109375" bestFit="1" customWidth="1"/>
    <col min="2" max="2" width="24.6640625" customWidth="1"/>
    <col min="3" max="6" width="12.5546875" customWidth="1"/>
    <col min="7" max="7" width="36.109375" customWidth="1"/>
    <col min="8" max="8" width="13.6640625" customWidth="1"/>
    <col min="9" max="9" width="15.33203125" customWidth="1"/>
    <col min="10" max="14" width="12.5546875" customWidth="1"/>
  </cols>
  <sheetData>
    <row r="1" spans="1:14" ht="65.25" customHeight="1" x14ac:dyDescent="0.3">
      <c r="K1" s="461" t="s">
        <v>408</v>
      </c>
      <c r="L1" s="461"/>
      <c r="M1" s="461"/>
      <c r="N1" s="461"/>
    </row>
    <row r="2" spans="1:14" ht="18" customHeight="1" x14ac:dyDescent="0.3">
      <c r="A2" s="464" t="s">
        <v>214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</row>
    <row r="3" spans="1:14" ht="15.75" customHeight="1" x14ac:dyDescent="0.3">
      <c r="A3" s="464" t="s">
        <v>215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</row>
    <row r="4" spans="1:14" ht="21" customHeight="1" x14ac:dyDescent="0.3">
      <c r="A4" s="464" t="s">
        <v>544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</row>
    <row r="5" spans="1:14" x14ac:dyDescent="0.3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ht="15" customHeight="1" x14ac:dyDescent="0.3">
      <c r="A6" s="459" t="s">
        <v>60</v>
      </c>
      <c r="B6" s="459" t="s">
        <v>61</v>
      </c>
      <c r="C6" s="459" t="s">
        <v>62</v>
      </c>
      <c r="D6" s="459"/>
      <c r="E6" s="459"/>
      <c r="F6" s="459"/>
      <c r="G6" s="459" t="s">
        <v>63</v>
      </c>
      <c r="H6" s="459" t="s">
        <v>64</v>
      </c>
      <c r="I6" s="459" t="s">
        <v>65</v>
      </c>
      <c r="J6" s="459" t="s">
        <v>66</v>
      </c>
      <c r="K6" s="459"/>
      <c r="L6" s="459"/>
      <c r="M6" s="459"/>
      <c r="N6" s="459"/>
    </row>
    <row r="7" spans="1:14" ht="55.2" x14ac:dyDescent="0.3">
      <c r="A7" s="459"/>
      <c r="B7" s="459"/>
      <c r="C7" s="240" t="s">
        <v>216</v>
      </c>
      <c r="D7" s="240" t="s">
        <v>11</v>
      </c>
      <c r="E7" s="240" t="s">
        <v>217</v>
      </c>
      <c r="F7" s="240" t="s">
        <v>15</v>
      </c>
      <c r="G7" s="459"/>
      <c r="H7" s="459"/>
      <c r="I7" s="459"/>
      <c r="J7" s="240" t="s">
        <v>9</v>
      </c>
      <c r="K7" s="240" t="s">
        <v>10</v>
      </c>
      <c r="L7" s="240" t="s">
        <v>210</v>
      </c>
      <c r="M7" s="240" t="s">
        <v>211</v>
      </c>
      <c r="N7" s="240" t="s">
        <v>212</v>
      </c>
    </row>
    <row r="8" spans="1:14" x14ac:dyDescent="0.3">
      <c r="A8" s="240">
        <v>1</v>
      </c>
      <c r="B8" s="240">
        <v>2</v>
      </c>
      <c r="C8" s="240">
        <v>3</v>
      </c>
      <c r="D8" s="240">
        <v>4</v>
      </c>
      <c r="E8" s="240">
        <v>5</v>
      </c>
      <c r="F8" s="240">
        <v>6</v>
      </c>
      <c r="G8" s="240">
        <v>7</v>
      </c>
      <c r="H8" s="240">
        <v>8</v>
      </c>
      <c r="I8" s="240">
        <v>9</v>
      </c>
      <c r="J8" s="240">
        <v>10</v>
      </c>
      <c r="K8" s="240">
        <v>11</v>
      </c>
      <c r="L8" s="240">
        <v>12</v>
      </c>
      <c r="M8" s="240">
        <v>13</v>
      </c>
      <c r="N8" s="240">
        <v>14</v>
      </c>
    </row>
    <row r="9" spans="1:14" ht="15" customHeight="1" x14ac:dyDescent="0.3">
      <c r="A9" s="455" t="s">
        <v>218</v>
      </c>
      <c r="B9" s="455"/>
      <c r="C9" s="455"/>
      <c r="D9" s="455"/>
      <c r="E9" s="455"/>
      <c r="F9" s="455"/>
      <c r="G9" s="455"/>
      <c r="H9" s="455"/>
      <c r="I9" s="455"/>
      <c r="J9" s="455"/>
      <c r="K9" s="455"/>
      <c r="L9" s="455"/>
      <c r="M9" s="455"/>
      <c r="N9" s="455"/>
    </row>
    <row r="10" spans="1:14" ht="15" customHeight="1" x14ac:dyDescent="0.3">
      <c r="A10" s="459">
        <v>1</v>
      </c>
      <c r="B10" s="455" t="s">
        <v>209</v>
      </c>
      <c r="C10" s="467">
        <v>128052</v>
      </c>
      <c r="D10" s="467">
        <v>0</v>
      </c>
      <c r="E10" s="467">
        <v>0</v>
      </c>
      <c r="F10" s="467">
        <v>0</v>
      </c>
      <c r="G10" s="465" t="s">
        <v>36</v>
      </c>
      <c r="H10" s="466" t="s">
        <v>20</v>
      </c>
      <c r="I10" s="466">
        <v>1.2</v>
      </c>
      <c r="J10" s="466">
        <v>1.2</v>
      </c>
      <c r="K10" s="466">
        <v>1.2</v>
      </c>
      <c r="L10" s="466">
        <v>1.2</v>
      </c>
      <c r="M10" s="466">
        <v>1.2</v>
      </c>
      <c r="N10" s="466">
        <v>1.2</v>
      </c>
    </row>
    <row r="11" spans="1:14" ht="51.75" customHeight="1" x14ac:dyDescent="0.3">
      <c r="A11" s="459"/>
      <c r="B11" s="455"/>
      <c r="C11" s="467"/>
      <c r="D11" s="467"/>
      <c r="E11" s="467"/>
      <c r="F11" s="467"/>
      <c r="G11" s="465"/>
      <c r="H11" s="466"/>
      <c r="I11" s="466"/>
      <c r="J11" s="466"/>
      <c r="K11" s="466"/>
      <c r="L11" s="466"/>
      <c r="M11" s="466"/>
      <c r="N11" s="466"/>
    </row>
    <row r="12" spans="1:14" x14ac:dyDescent="0.3">
      <c r="A12" s="459"/>
      <c r="B12" s="455"/>
      <c r="C12" s="467"/>
      <c r="D12" s="467"/>
      <c r="E12" s="467"/>
      <c r="F12" s="467"/>
      <c r="G12" s="465" t="s">
        <v>37</v>
      </c>
      <c r="H12" s="466" t="s">
        <v>20</v>
      </c>
      <c r="I12" s="466">
        <v>20</v>
      </c>
      <c r="J12" s="466">
        <v>18</v>
      </c>
      <c r="K12" s="466">
        <v>16</v>
      </c>
      <c r="L12" s="466">
        <v>16</v>
      </c>
      <c r="M12" s="466">
        <v>16</v>
      </c>
      <c r="N12" s="466">
        <v>16</v>
      </c>
    </row>
    <row r="13" spans="1:14" ht="38.25" customHeight="1" x14ac:dyDescent="0.3">
      <c r="A13" s="459"/>
      <c r="B13" s="455"/>
      <c r="C13" s="467"/>
      <c r="D13" s="467"/>
      <c r="E13" s="467"/>
      <c r="F13" s="467"/>
      <c r="G13" s="465"/>
      <c r="H13" s="466"/>
      <c r="I13" s="466"/>
      <c r="J13" s="466"/>
      <c r="K13" s="466"/>
      <c r="L13" s="466"/>
      <c r="M13" s="466"/>
      <c r="N13" s="466"/>
    </row>
    <row r="14" spans="1:14" ht="42.75" customHeight="1" x14ac:dyDescent="0.3">
      <c r="A14" s="459"/>
      <c r="B14" s="455"/>
      <c r="C14" s="467"/>
      <c r="D14" s="467"/>
      <c r="E14" s="467"/>
      <c r="F14" s="467"/>
      <c r="G14" s="465" t="s">
        <v>38</v>
      </c>
      <c r="H14" s="466" t="s">
        <v>39</v>
      </c>
      <c r="I14" s="466">
        <v>4.5</v>
      </c>
      <c r="J14" s="466">
        <v>4.3</v>
      </c>
      <c r="K14" s="466">
        <v>4.4000000000000004</v>
      </c>
      <c r="L14" s="466">
        <v>4.4000000000000004</v>
      </c>
      <c r="M14" s="466">
        <v>4.4000000000000004</v>
      </c>
      <c r="N14" s="466">
        <v>4.4000000000000004</v>
      </c>
    </row>
    <row r="15" spans="1:14" ht="25.5" customHeight="1" x14ac:dyDescent="0.3">
      <c r="A15" s="459"/>
      <c r="B15" s="455"/>
      <c r="C15" s="467"/>
      <c r="D15" s="467"/>
      <c r="E15" s="467"/>
      <c r="F15" s="467"/>
      <c r="G15" s="465"/>
      <c r="H15" s="466"/>
      <c r="I15" s="466"/>
      <c r="J15" s="466"/>
      <c r="K15" s="466"/>
      <c r="L15" s="466"/>
      <c r="M15" s="466"/>
      <c r="N15" s="466"/>
    </row>
    <row r="16" spans="1:14" x14ac:dyDescent="0.3">
      <c r="A16" s="459"/>
      <c r="B16" s="455"/>
      <c r="C16" s="467"/>
      <c r="D16" s="467"/>
      <c r="E16" s="467"/>
      <c r="F16" s="467"/>
      <c r="G16" s="465" t="s">
        <v>356</v>
      </c>
      <c r="H16" s="466" t="s">
        <v>20</v>
      </c>
      <c r="I16" s="466">
        <v>5</v>
      </c>
      <c r="J16" s="466">
        <v>10</v>
      </c>
      <c r="K16" s="466">
        <v>11</v>
      </c>
      <c r="L16" s="466">
        <v>11</v>
      </c>
      <c r="M16" s="466">
        <v>11</v>
      </c>
      <c r="N16" s="466">
        <v>11</v>
      </c>
    </row>
    <row r="17" spans="1:14" ht="38.25" customHeight="1" x14ac:dyDescent="0.3">
      <c r="A17" s="459"/>
      <c r="B17" s="455"/>
      <c r="C17" s="467"/>
      <c r="D17" s="467"/>
      <c r="E17" s="467"/>
      <c r="F17" s="467"/>
      <c r="G17" s="465"/>
      <c r="H17" s="466"/>
      <c r="I17" s="466"/>
      <c r="J17" s="466"/>
      <c r="K17" s="466"/>
      <c r="L17" s="466"/>
      <c r="M17" s="466"/>
      <c r="N17" s="466"/>
    </row>
    <row r="18" spans="1:14" x14ac:dyDescent="0.3">
      <c r="A18" s="459"/>
      <c r="B18" s="455"/>
      <c r="C18" s="467"/>
      <c r="D18" s="467"/>
      <c r="E18" s="467"/>
      <c r="F18" s="467"/>
      <c r="G18" s="465" t="s">
        <v>407</v>
      </c>
      <c r="H18" s="466" t="s">
        <v>20</v>
      </c>
      <c r="I18" s="466">
        <v>25</v>
      </c>
      <c r="J18" s="466">
        <v>25</v>
      </c>
      <c r="K18" s="466">
        <v>25</v>
      </c>
      <c r="L18" s="466">
        <v>25</v>
      </c>
      <c r="M18" s="466">
        <v>25</v>
      </c>
      <c r="N18" s="466">
        <v>25</v>
      </c>
    </row>
    <row r="19" spans="1:14" ht="114.75" customHeight="1" x14ac:dyDescent="0.3">
      <c r="A19" s="459"/>
      <c r="B19" s="455"/>
      <c r="C19" s="467"/>
      <c r="D19" s="467"/>
      <c r="E19" s="467"/>
      <c r="F19" s="467"/>
      <c r="G19" s="465"/>
      <c r="H19" s="466"/>
      <c r="I19" s="466"/>
      <c r="J19" s="466"/>
      <c r="K19" s="466"/>
      <c r="L19" s="466"/>
      <c r="M19" s="466"/>
      <c r="N19" s="466"/>
    </row>
    <row r="20" spans="1:14" ht="39.6" x14ac:dyDescent="0.3">
      <c r="A20" s="459"/>
      <c r="B20" s="455"/>
      <c r="C20" s="467"/>
      <c r="D20" s="467"/>
      <c r="E20" s="467"/>
      <c r="F20" s="467"/>
      <c r="G20" s="68" t="s">
        <v>40</v>
      </c>
      <c r="H20" s="241" t="s">
        <v>357</v>
      </c>
      <c r="I20" s="241">
        <v>5</v>
      </c>
      <c r="J20" s="241">
        <v>6</v>
      </c>
      <c r="K20" s="241">
        <v>7</v>
      </c>
      <c r="L20" s="241">
        <v>7</v>
      </c>
      <c r="M20" s="241">
        <v>7</v>
      </c>
      <c r="N20" s="241">
        <v>7</v>
      </c>
    </row>
  </sheetData>
  <mergeCells count="58">
    <mergeCell ref="K1:N1"/>
    <mergeCell ref="A2:N2"/>
    <mergeCell ref="A3:N3"/>
    <mergeCell ref="A4:N4"/>
    <mergeCell ref="A6:A7"/>
    <mergeCell ref="B6:B7"/>
    <mergeCell ref="C6:F6"/>
    <mergeCell ref="G6:G7"/>
    <mergeCell ref="H6:H7"/>
    <mergeCell ref="I6:I7"/>
    <mergeCell ref="J6:N6"/>
    <mergeCell ref="A9:N9"/>
    <mergeCell ref="A10:A20"/>
    <mergeCell ref="B10:B20"/>
    <mergeCell ref="C10:C20"/>
    <mergeCell ref="D10:D20"/>
    <mergeCell ref="E10:E20"/>
    <mergeCell ref="F10:F20"/>
    <mergeCell ref="H10:H11"/>
    <mergeCell ref="I10:I11"/>
    <mergeCell ref="J10:J11"/>
    <mergeCell ref="K10:K11"/>
    <mergeCell ref="L10:L11"/>
    <mergeCell ref="M10:M11"/>
    <mergeCell ref="N10:N11"/>
    <mergeCell ref="M12:M13"/>
    <mergeCell ref="N12:N13"/>
    <mergeCell ref="M14:M15"/>
    <mergeCell ref="N14:N15"/>
    <mergeCell ref="H12:H13"/>
    <mergeCell ref="I12:I13"/>
    <mergeCell ref="J12:J13"/>
    <mergeCell ref="K12:K13"/>
    <mergeCell ref="L12:L13"/>
    <mergeCell ref="H14:H15"/>
    <mergeCell ref="I14:I15"/>
    <mergeCell ref="J14:J15"/>
    <mergeCell ref="K14:K15"/>
    <mergeCell ref="L14:L15"/>
    <mergeCell ref="N16:N17"/>
    <mergeCell ref="H18:H19"/>
    <mergeCell ref="I18:I19"/>
    <mergeCell ref="J18:J19"/>
    <mergeCell ref="K18:K19"/>
    <mergeCell ref="L18:L19"/>
    <mergeCell ref="M18:M19"/>
    <mergeCell ref="N18:N19"/>
    <mergeCell ref="H16:H17"/>
    <mergeCell ref="I16:I17"/>
    <mergeCell ref="J16:J17"/>
    <mergeCell ref="K16:K17"/>
    <mergeCell ref="L16:L17"/>
    <mergeCell ref="M16:M17"/>
    <mergeCell ref="G10:G11"/>
    <mergeCell ref="G12:G13"/>
    <mergeCell ref="G14:G15"/>
    <mergeCell ref="G16:G17"/>
    <mergeCell ref="G18:G19"/>
  </mergeCells>
  <pageMargins left="0.23622047244094491" right="0.23622047244094491" top="0.23622047244094491" bottom="0.23622047244094491" header="0.31496062992125984" footer="0.31496062992125984"/>
  <pageSetup paperSize="9" scale="6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view="pageBreakPreview" zoomScale="60" zoomScaleNormal="100" workbookViewId="0">
      <selection sqref="A1:F10"/>
    </sheetView>
  </sheetViews>
  <sheetFormatPr defaultRowHeight="14.4" x14ac:dyDescent="0.3"/>
  <cols>
    <col min="2" max="2" width="47.44140625" customWidth="1"/>
    <col min="3" max="3" width="20" customWidth="1"/>
    <col min="4" max="4" width="70.5546875" customWidth="1"/>
    <col min="5" max="5" width="20.88671875" customWidth="1"/>
    <col min="6" max="6" width="24.33203125" customWidth="1"/>
  </cols>
  <sheetData>
    <row r="1" spans="1:13" s="145" customFormat="1" ht="60" customHeight="1" x14ac:dyDescent="0.25">
      <c r="A1" s="144"/>
      <c r="B1" s="147"/>
      <c r="C1" s="144"/>
      <c r="D1" s="148"/>
      <c r="E1" s="320" t="s">
        <v>494</v>
      </c>
      <c r="F1" s="320"/>
    </row>
    <row r="2" spans="1:13" s="145" customFormat="1" ht="39" customHeight="1" x14ac:dyDescent="0.25">
      <c r="A2" s="412" t="s">
        <v>495</v>
      </c>
      <c r="B2" s="412"/>
      <c r="C2" s="412"/>
      <c r="D2" s="412"/>
      <c r="E2" s="412"/>
      <c r="F2" s="412"/>
      <c r="G2" s="146"/>
      <c r="H2" s="146"/>
    </row>
    <row r="3" spans="1:13" s="145" customFormat="1" ht="24" customHeight="1" x14ac:dyDescent="0.25">
      <c r="A3" s="413"/>
      <c r="B3" s="413"/>
      <c r="C3" s="413"/>
      <c r="D3" s="413"/>
      <c r="E3" s="413"/>
      <c r="F3" s="413"/>
      <c r="G3" s="146"/>
      <c r="H3" s="146"/>
    </row>
    <row r="4" spans="1:13" s="112" customFormat="1" ht="38.25" customHeight="1" x14ac:dyDescent="0.25">
      <c r="A4" s="83" t="s">
        <v>427</v>
      </c>
      <c r="B4" s="152" t="s">
        <v>428</v>
      </c>
      <c r="C4" s="83" t="s">
        <v>135</v>
      </c>
      <c r="D4" s="83" t="s">
        <v>429</v>
      </c>
      <c r="E4" s="83" t="s">
        <v>430</v>
      </c>
      <c r="F4" s="83" t="s">
        <v>431</v>
      </c>
      <c r="G4" s="123"/>
      <c r="H4" s="123"/>
      <c r="I4" s="123"/>
      <c r="J4" s="123"/>
      <c r="K4" s="123"/>
      <c r="L4" s="123"/>
      <c r="M4" s="123"/>
    </row>
    <row r="5" spans="1:13" ht="89.25" customHeight="1" x14ac:dyDescent="0.3">
      <c r="A5" s="156">
        <v>1</v>
      </c>
      <c r="B5" s="157" t="s">
        <v>36</v>
      </c>
      <c r="C5" s="158" t="s">
        <v>20</v>
      </c>
      <c r="D5" s="84" t="s">
        <v>497</v>
      </c>
      <c r="E5" s="150" t="s">
        <v>502</v>
      </c>
      <c r="F5" s="156" t="s">
        <v>446</v>
      </c>
    </row>
    <row r="6" spans="1:13" ht="81.75" customHeight="1" x14ac:dyDescent="0.3">
      <c r="A6" s="156">
        <v>2</v>
      </c>
      <c r="B6" s="157" t="s">
        <v>37</v>
      </c>
      <c r="C6" s="158" t="s">
        <v>20</v>
      </c>
      <c r="D6" s="84" t="s">
        <v>498</v>
      </c>
      <c r="E6" s="150" t="s">
        <v>502</v>
      </c>
      <c r="F6" s="156" t="s">
        <v>446</v>
      </c>
    </row>
    <row r="7" spans="1:13" ht="82.5" customHeight="1" x14ac:dyDescent="0.3">
      <c r="A7" s="156">
        <v>3</v>
      </c>
      <c r="B7" s="157" t="s">
        <v>38</v>
      </c>
      <c r="C7" s="158" t="s">
        <v>39</v>
      </c>
      <c r="D7" s="84" t="s">
        <v>499</v>
      </c>
      <c r="E7" s="150" t="s">
        <v>502</v>
      </c>
      <c r="F7" s="156" t="s">
        <v>446</v>
      </c>
    </row>
    <row r="8" spans="1:13" ht="96" customHeight="1" x14ac:dyDescent="0.3">
      <c r="A8" s="156">
        <v>4</v>
      </c>
      <c r="B8" s="157" t="s">
        <v>356</v>
      </c>
      <c r="C8" s="158" t="s">
        <v>20</v>
      </c>
      <c r="D8" s="84" t="s">
        <v>575</v>
      </c>
      <c r="E8" s="150" t="s">
        <v>502</v>
      </c>
      <c r="F8" s="156" t="s">
        <v>446</v>
      </c>
    </row>
    <row r="9" spans="1:13" ht="144.75" customHeight="1" x14ac:dyDescent="0.3">
      <c r="A9" s="156">
        <v>5</v>
      </c>
      <c r="B9" s="157" t="s">
        <v>407</v>
      </c>
      <c r="C9" s="158" t="s">
        <v>20</v>
      </c>
      <c r="D9" s="84" t="s">
        <v>500</v>
      </c>
      <c r="E9" s="150" t="s">
        <v>502</v>
      </c>
      <c r="F9" s="156" t="s">
        <v>446</v>
      </c>
    </row>
    <row r="10" spans="1:13" ht="239.25" customHeight="1" x14ac:dyDescent="0.3">
      <c r="A10" s="156">
        <v>6</v>
      </c>
      <c r="B10" s="157" t="s">
        <v>40</v>
      </c>
      <c r="C10" s="158" t="s">
        <v>496</v>
      </c>
      <c r="D10" s="84" t="s">
        <v>501</v>
      </c>
      <c r="E10" s="150" t="s">
        <v>502</v>
      </c>
      <c r="F10" s="156" t="s">
        <v>446</v>
      </c>
    </row>
    <row r="11" spans="1:13" x14ac:dyDescent="0.3">
      <c r="D11" s="145"/>
    </row>
  </sheetData>
  <mergeCells count="2">
    <mergeCell ref="E1:F1"/>
    <mergeCell ref="A2:F3"/>
  </mergeCells>
  <pageMargins left="0.7" right="0.7" top="0.75" bottom="0.75" header="0.3" footer="0.3"/>
  <pageSetup paperSize="9" scale="4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zoomScale="75" zoomScaleNormal="75" workbookViewId="0">
      <selection activeCell="A16" sqref="A16"/>
    </sheetView>
  </sheetViews>
  <sheetFormatPr defaultRowHeight="14.4" x14ac:dyDescent="0.3"/>
  <cols>
    <col min="1" max="1" width="71.109375" customWidth="1"/>
    <col min="2" max="2" width="27.109375" bestFit="1" customWidth="1"/>
    <col min="3" max="3" width="27" customWidth="1"/>
    <col min="4" max="4" width="23.33203125" customWidth="1"/>
    <col min="5" max="5" width="17.5546875" customWidth="1"/>
    <col min="6" max="6" width="28.44140625" bestFit="1" customWidth="1"/>
  </cols>
  <sheetData>
    <row r="1" spans="1:6" ht="50.25" customHeight="1" x14ac:dyDescent="0.3">
      <c r="D1" s="461" t="s">
        <v>410</v>
      </c>
      <c r="E1" s="461"/>
      <c r="F1" s="461"/>
    </row>
    <row r="2" spans="1:6" ht="63.75" customHeight="1" x14ac:dyDescent="0.3">
      <c r="A2" s="464" t="s">
        <v>409</v>
      </c>
      <c r="B2" s="464"/>
      <c r="C2" s="464"/>
      <c r="D2" s="464"/>
      <c r="E2" s="464"/>
      <c r="F2" s="464"/>
    </row>
    <row r="3" spans="1:6" ht="15.6" x14ac:dyDescent="0.3">
      <c r="A3" s="69"/>
      <c r="B3" s="69"/>
      <c r="C3" s="69"/>
      <c r="D3" s="69"/>
      <c r="E3" s="69"/>
      <c r="F3" s="69"/>
    </row>
    <row r="4" spans="1:6" ht="15" customHeight="1" x14ac:dyDescent="0.3">
      <c r="A4" s="458" t="s">
        <v>219</v>
      </c>
      <c r="B4" s="458" t="s">
        <v>220</v>
      </c>
      <c r="C4" s="458" t="s">
        <v>221</v>
      </c>
      <c r="D4" s="458" t="s">
        <v>222</v>
      </c>
      <c r="E4" s="458"/>
      <c r="F4" s="458" t="s">
        <v>223</v>
      </c>
    </row>
    <row r="5" spans="1:6" x14ac:dyDescent="0.3">
      <c r="A5" s="458"/>
      <c r="B5" s="458"/>
      <c r="C5" s="458"/>
      <c r="D5" s="458"/>
      <c r="E5" s="458"/>
      <c r="F5" s="458"/>
    </row>
    <row r="6" spans="1:6" ht="15" customHeight="1" x14ac:dyDescent="0.3">
      <c r="A6" s="70" t="s">
        <v>224</v>
      </c>
      <c r="B6" s="459" t="s">
        <v>74</v>
      </c>
      <c r="C6" s="292" t="s">
        <v>225</v>
      </c>
      <c r="D6" s="459" t="s">
        <v>226</v>
      </c>
      <c r="E6" s="468" t="s">
        <v>670</v>
      </c>
      <c r="F6" s="459" t="s">
        <v>13</v>
      </c>
    </row>
    <row r="7" spans="1:6" ht="78.75" customHeight="1" x14ac:dyDescent="0.3">
      <c r="A7" s="248" t="s">
        <v>380</v>
      </c>
      <c r="B7" s="459"/>
      <c r="C7" s="292"/>
      <c r="D7" s="459"/>
      <c r="E7" s="468"/>
      <c r="F7" s="459"/>
    </row>
    <row r="8" spans="1:6" ht="125.25" customHeight="1" x14ac:dyDescent="0.3">
      <c r="A8" s="248" t="s">
        <v>416</v>
      </c>
      <c r="B8" s="240" t="s">
        <v>74</v>
      </c>
      <c r="C8" s="222" t="s">
        <v>576</v>
      </c>
      <c r="D8" s="471" t="s">
        <v>426</v>
      </c>
      <c r="E8" s="472"/>
      <c r="F8" s="240" t="s">
        <v>13</v>
      </c>
    </row>
    <row r="9" spans="1:6" ht="111.75" customHeight="1" x14ac:dyDescent="0.3">
      <c r="A9" s="248" t="s">
        <v>411</v>
      </c>
      <c r="B9" s="240" t="s">
        <v>74</v>
      </c>
      <c r="C9" s="222" t="s">
        <v>225</v>
      </c>
      <c r="D9" s="471" t="s">
        <v>426</v>
      </c>
      <c r="E9" s="472"/>
      <c r="F9" s="240" t="s">
        <v>13</v>
      </c>
    </row>
    <row r="10" spans="1:6" ht="122.25" customHeight="1" x14ac:dyDescent="0.3">
      <c r="A10" s="248" t="s">
        <v>412</v>
      </c>
      <c r="B10" s="240" t="s">
        <v>74</v>
      </c>
      <c r="C10" s="222" t="s">
        <v>225</v>
      </c>
      <c r="D10" s="471" t="s">
        <v>426</v>
      </c>
      <c r="E10" s="472"/>
      <c r="F10" s="240" t="s">
        <v>13</v>
      </c>
    </row>
    <row r="11" spans="1:6" ht="117.75" customHeight="1" x14ac:dyDescent="0.3">
      <c r="A11" s="248" t="s">
        <v>413</v>
      </c>
      <c r="B11" s="240" t="s">
        <v>74</v>
      </c>
      <c r="C11" s="222" t="s">
        <v>225</v>
      </c>
      <c r="D11" s="471" t="s">
        <v>426</v>
      </c>
      <c r="E11" s="472"/>
      <c r="F11" s="240" t="s">
        <v>13</v>
      </c>
    </row>
    <row r="12" spans="1:6" ht="15" customHeight="1" x14ac:dyDescent="0.3">
      <c r="A12" s="469" t="s">
        <v>414</v>
      </c>
      <c r="B12" s="459" t="s">
        <v>74</v>
      </c>
      <c r="C12" s="292" t="s">
        <v>225</v>
      </c>
      <c r="D12" s="475" t="s">
        <v>226</v>
      </c>
      <c r="E12" s="473" t="s">
        <v>554</v>
      </c>
      <c r="F12" s="459" t="s">
        <v>13</v>
      </c>
    </row>
    <row r="13" spans="1:6" ht="15" customHeight="1" x14ac:dyDescent="0.3">
      <c r="A13" s="470"/>
      <c r="B13" s="459"/>
      <c r="C13" s="292"/>
      <c r="D13" s="476"/>
      <c r="E13" s="474"/>
      <c r="F13" s="459"/>
    </row>
    <row r="14" spans="1:6" ht="15" customHeight="1" x14ac:dyDescent="0.3">
      <c r="A14" s="470"/>
      <c r="B14" s="459"/>
      <c r="C14" s="292"/>
      <c r="D14" s="476"/>
      <c r="E14" s="474"/>
      <c r="F14" s="459"/>
    </row>
    <row r="15" spans="1:6" ht="60" customHeight="1" x14ac:dyDescent="0.3">
      <c r="A15" s="470"/>
      <c r="B15" s="459"/>
      <c r="C15" s="292"/>
      <c r="D15" s="476"/>
      <c r="E15" s="474"/>
      <c r="F15" s="459"/>
    </row>
    <row r="16" spans="1:6" ht="97.5" customHeight="1" x14ac:dyDescent="0.3">
      <c r="A16" s="187" t="s">
        <v>671</v>
      </c>
      <c r="B16" s="240" t="s">
        <v>74</v>
      </c>
      <c r="C16" s="222" t="s">
        <v>225</v>
      </c>
      <c r="D16" s="189" t="s">
        <v>226</v>
      </c>
      <c r="E16" s="190" t="s">
        <v>577</v>
      </c>
      <c r="F16" s="240"/>
    </row>
    <row r="17" spans="1:6" s="71" customFormat="1" ht="15.75" customHeight="1" x14ac:dyDescent="0.3">
      <c r="A17" s="469" t="s">
        <v>559</v>
      </c>
      <c r="B17" s="459" t="s">
        <v>74</v>
      </c>
      <c r="C17" s="292" t="s">
        <v>225</v>
      </c>
      <c r="D17" s="189" t="s">
        <v>546</v>
      </c>
      <c r="E17" s="255">
        <v>2244</v>
      </c>
      <c r="F17" s="459" t="s">
        <v>13</v>
      </c>
    </row>
    <row r="18" spans="1:6" s="71" customFormat="1" ht="15.6" x14ac:dyDescent="0.3">
      <c r="A18" s="470"/>
      <c r="B18" s="459"/>
      <c r="C18" s="292"/>
      <c r="D18" s="243" t="s">
        <v>9</v>
      </c>
      <c r="E18" s="256">
        <v>2244</v>
      </c>
      <c r="F18" s="459"/>
    </row>
    <row r="19" spans="1:6" s="71" customFormat="1" ht="15.6" x14ac:dyDescent="0.3">
      <c r="A19" s="470"/>
      <c r="B19" s="459"/>
      <c r="C19" s="292"/>
      <c r="D19" s="243" t="s">
        <v>10</v>
      </c>
      <c r="E19" s="256">
        <v>0</v>
      </c>
      <c r="F19" s="459"/>
    </row>
    <row r="20" spans="1:6" s="71" customFormat="1" ht="15.6" x14ac:dyDescent="0.3">
      <c r="A20" s="470"/>
      <c r="B20" s="459"/>
      <c r="C20" s="292"/>
      <c r="D20" s="243" t="s">
        <v>210</v>
      </c>
      <c r="E20" s="256">
        <v>0</v>
      </c>
      <c r="F20" s="459"/>
    </row>
    <row r="21" spans="1:6" s="71" customFormat="1" ht="15.6" x14ac:dyDescent="0.3">
      <c r="A21" s="470"/>
      <c r="B21" s="459"/>
      <c r="C21" s="292"/>
      <c r="D21" s="243" t="s">
        <v>211</v>
      </c>
      <c r="E21" s="256">
        <v>0</v>
      </c>
      <c r="F21" s="459"/>
    </row>
    <row r="22" spans="1:6" s="71" customFormat="1" ht="15.6" x14ac:dyDescent="0.3">
      <c r="A22" s="470"/>
      <c r="B22" s="459"/>
      <c r="C22" s="292"/>
      <c r="D22" s="243" t="s">
        <v>212</v>
      </c>
      <c r="E22" s="256">
        <v>0</v>
      </c>
      <c r="F22" s="459"/>
    </row>
    <row r="25" spans="1:6" x14ac:dyDescent="0.3">
      <c r="D25" s="71"/>
      <c r="E25" s="71"/>
      <c r="F25" s="71"/>
    </row>
    <row r="26" spans="1:6" x14ac:dyDescent="0.3">
      <c r="D26" s="71"/>
      <c r="E26" s="71"/>
      <c r="F26" s="71"/>
    </row>
    <row r="27" spans="1:6" x14ac:dyDescent="0.3">
      <c r="D27" s="71"/>
      <c r="E27" s="71"/>
      <c r="F27" s="71"/>
    </row>
    <row r="28" spans="1:6" x14ac:dyDescent="0.3">
      <c r="D28" s="71"/>
      <c r="E28" s="71"/>
      <c r="F28" s="71"/>
    </row>
  </sheetData>
  <mergeCells count="26">
    <mergeCell ref="F17:F22"/>
    <mergeCell ref="A17:A22"/>
    <mergeCell ref="B17:B22"/>
    <mergeCell ref="C17:C22"/>
    <mergeCell ref="F6:F7"/>
    <mergeCell ref="D9:E9"/>
    <mergeCell ref="E12:E15"/>
    <mergeCell ref="D10:E10"/>
    <mergeCell ref="F12:F15"/>
    <mergeCell ref="D8:E8"/>
    <mergeCell ref="B6:B7"/>
    <mergeCell ref="D11:E11"/>
    <mergeCell ref="A12:A15"/>
    <mergeCell ref="B12:B15"/>
    <mergeCell ref="C12:C15"/>
    <mergeCell ref="D12:D15"/>
    <mergeCell ref="C6:C7"/>
    <mergeCell ref="D6:D7"/>
    <mergeCell ref="E6:E7"/>
    <mergeCell ref="D1:F1"/>
    <mergeCell ref="A2:F2"/>
    <mergeCell ref="A4:A5"/>
    <mergeCell ref="B4:B5"/>
    <mergeCell ref="C4:C5"/>
    <mergeCell ref="D4:E5"/>
    <mergeCell ref="F4:F5"/>
  </mergeCells>
  <pageMargins left="0.23622047244094491" right="0.23622047244094491" top="0.23622047244094491" bottom="0.23622047244094491" header="0.31496062992125984" footer="0.31496062992125984"/>
  <pageSetup paperSize="9" scale="5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topLeftCell="A19" zoomScale="75" zoomScaleNormal="75" workbookViewId="0">
      <selection activeCell="A23" sqref="A23:C23"/>
    </sheetView>
  </sheetViews>
  <sheetFormatPr defaultColWidth="9.109375" defaultRowHeight="14.4" x14ac:dyDescent="0.3"/>
  <cols>
    <col min="1" max="1" width="43" style="2" customWidth="1"/>
    <col min="2" max="2" width="17.44140625" style="2" customWidth="1"/>
    <col min="3" max="3" width="34" style="2" customWidth="1"/>
    <col min="4" max="4" width="17.44140625" style="2" customWidth="1"/>
    <col min="5" max="5" width="17.109375" style="2" customWidth="1"/>
    <col min="6" max="10" width="18.109375" style="2" customWidth="1"/>
    <col min="11" max="16384" width="9.109375" style="2"/>
  </cols>
  <sheetData>
    <row r="1" spans="1:10" ht="57" customHeight="1" x14ac:dyDescent="0.3">
      <c r="G1" s="299" t="s">
        <v>344</v>
      </c>
      <c r="H1" s="299"/>
      <c r="I1" s="299"/>
      <c r="J1" s="299"/>
    </row>
    <row r="2" spans="1:10" x14ac:dyDescent="0.3">
      <c r="I2" s="3"/>
      <c r="J2" s="3"/>
    </row>
    <row r="3" spans="1:10" ht="15.75" customHeight="1" x14ac:dyDescent="0.3">
      <c r="A3" s="300" t="s">
        <v>561</v>
      </c>
      <c r="B3" s="300"/>
      <c r="C3" s="300"/>
      <c r="D3" s="300"/>
      <c r="E3" s="301"/>
      <c r="F3" s="301"/>
      <c r="G3" s="301"/>
      <c r="H3" s="301"/>
      <c r="I3" s="301"/>
      <c r="J3" s="99"/>
    </row>
    <row r="4" spans="1:10" ht="15.75" customHeight="1" x14ac:dyDescent="0.3">
      <c r="A4" s="300" t="s">
        <v>308</v>
      </c>
      <c r="B4" s="300"/>
      <c r="C4" s="300"/>
      <c r="D4" s="300"/>
      <c r="E4" s="300"/>
      <c r="F4" s="300"/>
      <c r="G4" s="300"/>
      <c r="H4" s="300"/>
      <c r="I4" s="300"/>
      <c r="J4" s="98"/>
    </row>
    <row r="5" spans="1:10" ht="15.6" x14ac:dyDescent="0.3">
      <c r="A5" s="302" t="s">
        <v>342</v>
      </c>
      <c r="B5" s="302"/>
      <c r="C5" s="302"/>
      <c r="D5" s="302"/>
      <c r="E5" s="302"/>
      <c r="F5" s="302"/>
      <c r="G5" s="302"/>
      <c r="H5" s="302"/>
      <c r="I5" s="302"/>
      <c r="J5" s="100"/>
    </row>
    <row r="6" spans="1:10" x14ac:dyDescent="0.3">
      <c r="A6" s="4"/>
      <c r="B6" s="4"/>
      <c r="C6" s="4"/>
      <c r="D6" s="4"/>
      <c r="E6" s="5"/>
      <c r="F6" s="5"/>
      <c r="G6" s="5"/>
      <c r="H6" s="6"/>
      <c r="I6" s="5"/>
      <c r="J6" s="5"/>
    </row>
    <row r="7" spans="1:10" ht="15" customHeight="1" x14ac:dyDescent="0.3">
      <c r="A7" s="7" t="s">
        <v>46</v>
      </c>
      <c r="B7" s="292" t="s">
        <v>208</v>
      </c>
      <c r="C7" s="292"/>
      <c r="D7" s="292"/>
      <c r="E7" s="292"/>
      <c r="F7" s="292"/>
      <c r="G7" s="292"/>
      <c r="H7" s="292"/>
      <c r="I7" s="292"/>
      <c r="J7" s="292"/>
    </row>
    <row r="8" spans="1:10" ht="18.75" customHeight="1" x14ac:dyDescent="0.3">
      <c r="A8" s="294" t="s">
        <v>47</v>
      </c>
      <c r="B8" s="303" t="s">
        <v>562</v>
      </c>
      <c r="C8" s="307"/>
      <c r="D8" s="307"/>
      <c r="E8" s="307"/>
      <c r="F8" s="307"/>
      <c r="G8" s="307"/>
      <c r="H8" s="307"/>
      <c r="I8" s="307"/>
      <c r="J8" s="304"/>
    </row>
    <row r="9" spans="1:10" ht="15" customHeight="1" x14ac:dyDescent="0.3">
      <c r="A9" s="294"/>
      <c r="B9" s="303" t="s">
        <v>49</v>
      </c>
      <c r="C9" s="307"/>
      <c r="D9" s="307"/>
      <c r="E9" s="303">
        <v>2017</v>
      </c>
      <c r="F9" s="304"/>
      <c r="G9" s="97">
        <v>2018</v>
      </c>
      <c r="H9" s="97">
        <v>2019</v>
      </c>
      <c r="I9" s="97">
        <v>2020</v>
      </c>
      <c r="J9" s="97">
        <v>2021</v>
      </c>
    </row>
    <row r="10" spans="1:10" x14ac:dyDescent="0.3">
      <c r="A10" s="294"/>
      <c r="B10" s="303">
        <v>21.8</v>
      </c>
      <c r="C10" s="307"/>
      <c r="D10" s="307"/>
      <c r="E10" s="305">
        <v>22</v>
      </c>
      <c r="F10" s="306"/>
      <c r="G10" s="110">
        <v>22.2</v>
      </c>
      <c r="H10" s="110">
        <v>22.5</v>
      </c>
      <c r="I10" s="110">
        <v>22.69</v>
      </c>
      <c r="J10" s="110">
        <v>22.82</v>
      </c>
    </row>
    <row r="11" spans="1:10" x14ac:dyDescent="0.3">
      <c r="A11" s="292" t="s">
        <v>51</v>
      </c>
      <c r="B11" s="292" t="s">
        <v>52</v>
      </c>
      <c r="C11" s="292" t="s">
        <v>53</v>
      </c>
      <c r="D11" s="292" t="s">
        <v>54</v>
      </c>
      <c r="E11" s="293"/>
      <c r="F11" s="293"/>
      <c r="G11" s="293"/>
      <c r="H11" s="293"/>
      <c r="I11" s="293"/>
      <c r="J11" s="97"/>
    </row>
    <row r="12" spans="1:10" ht="30" customHeight="1" x14ac:dyDescent="0.3">
      <c r="A12" s="292"/>
      <c r="B12" s="292"/>
      <c r="C12" s="292"/>
      <c r="D12" s="292"/>
      <c r="E12" s="223">
        <v>2017</v>
      </c>
      <c r="F12" s="223">
        <v>2018</v>
      </c>
      <c r="G12" s="223">
        <v>2019</v>
      </c>
      <c r="H12" s="223">
        <v>2020</v>
      </c>
      <c r="I12" s="223">
        <v>2021</v>
      </c>
      <c r="J12" s="223" t="s">
        <v>55</v>
      </c>
    </row>
    <row r="13" spans="1:10" ht="27.6" x14ac:dyDescent="0.3">
      <c r="A13" s="292"/>
      <c r="B13" s="292" t="s">
        <v>563</v>
      </c>
      <c r="C13" s="292" t="s">
        <v>208</v>
      </c>
      <c r="D13" s="97" t="s">
        <v>56</v>
      </c>
      <c r="E13" s="9">
        <f>SUM(E17)</f>
        <v>36948</v>
      </c>
      <c r="F13" s="9">
        <f>SUM(F14:F17)</f>
        <v>31668</v>
      </c>
      <c r="G13" s="9">
        <f>SUM(G14:G17)</f>
        <v>31668</v>
      </c>
      <c r="H13" s="9">
        <f>SUM(H14:H17)</f>
        <v>32952</v>
      </c>
      <c r="I13" s="9">
        <f>SUM(I14:I17)</f>
        <v>32952</v>
      </c>
      <c r="J13" s="9">
        <f>SUM(J17+J15+J14)</f>
        <v>166188</v>
      </c>
    </row>
    <row r="14" spans="1:10" ht="65.25" customHeight="1" x14ac:dyDescent="0.3">
      <c r="A14" s="292"/>
      <c r="B14" s="292"/>
      <c r="C14" s="292"/>
      <c r="D14" s="7" t="s">
        <v>12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f>SUM(E14:I14)</f>
        <v>0</v>
      </c>
    </row>
    <row r="15" spans="1:10" ht="77.25" customHeight="1" x14ac:dyDescent="0.3">
      <c r="A15" s="292"/>
      <c r="B15" s="292"/>
      <c r="C15" s="292"/>
      <c r="D15" s="7" t="s">
        <v>11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f>SUM(E15:I15)</f>
        <v>0</v>
      </c>
    </row>
    <row r="16" spans="1:10" ht="45.75" customHeight="1" x14ac:dyDescent="0.3">
      <c r="A16" s="292"/>
      <c r="B16" s="292"/>
      <c r="C16" s="292"/>
      <c r="D16" s="7" t="s">
        <v>15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f>SUM(E16:I16)</f>
        <v>0</v>
      </c>
    </row>
    <row r="17" spans="1:10" ht="48.75" customHeight="1" x14ac:dyDescent="0.3">
      <c r="A17" s="292"/>
      <c r="B17" s="292"/>
      <c r="C17" s="292"/>
      <c r="D17" s="7" t="s">
        <v>14</v>
      </c>
      <c r="E17" s="9">
        <f>'Приложение 5 ППI'!F5+'Приложение 5 ППI'!F125</f>
        <v>36948</v>
      </c>
      <c r="F17" s="9">
        <f>'Приложение 5 ППI'!F6+'Приложение 5 ППI'!F126</f>
        <v>31668</v>
      </c>
      <c r="G17" s="9">
        <f>'Приложение 5 ППI'!F7+'Приложение 5 ППI'!F127</f>
        <v>31668</v>
      </c>
      <c r="H17" s="9">
        <f>'Приложение 5 ППI'!F8+'Приложение 5 ППI'!F128</f>
        <v>32952</v>
      </c>
      <c r="I17" s="9">
        <f>'Приложение 5 ППI'!F9+'Приложение 5 ППI'!F129</f>
        <v>32952</v>
      </c>
      <c r="J17" s="9">
        <f>SUM(E17:I17)</f>
        <v>166188</v>
      </c>
    </row>
    <row r="18" spans="1:10" ht="36.75" customHeight="1" x14ac:dyDescent="0.3">
      <c r="A18" s="294" t="s">
        <v>57</v>
      </c>
      <c r="B18" s="294"/>
      <c r="C18" s="294"/>
      <c r="D18" s="96" t="s">
        <v>58</v>
      </c>
      <c r="E18" s="223">
        <v>2017</v>
      </c>
      <c r="F18" s="223">
        <v>2018</v>
      </c>
      <c r="G18" s="223">
        <v>2019</v>
      </c>
      <c r="H18" s="223">
        <v>2020</v>
      </c>
      <c r="I18" s="308">
        <v>2021</v>
      </c>
      <c r="J18" s="308"/>
    </row>
    <row r="19" spans="1:10" ht="31.5" customHeight="1" x14ac:dyDescent="0.3">
      <c r="A19" s="294" t="str">
        <f>'Приложение 1 (Паспорт)'!A18</f>
        <v xml:space="preserve">Количество объектов инфраструктуры поддержки субъектов малого и среднего предпринимательства в области инноваций и производства   </v>
      </c>
      <c r="B19" s="294"/>
      <c r="C19" s="294"/>
      <c r="D19" s="96" t="s">
        <v>59</v>
      </c>
      <c r="E19" s="9">
        <v>5</v>
      </c>
      <c r="F19" s="221">
        <v>6</v>
      </c>
      <c r="G19" s="221">
        <v>7</v>
      </c>
      <c r="H19" s="221">
        <v>7</v>
      </c>
      <c r="I19" s="288">
        <v>7</v>
      </c>
      <c r="J19" s="288"/>
    </row>
    <row r="20" spans="1:10" ht="58.8" customHeight="1" x14ac:dyDescent="0.3">
      <c r="A20" s="295" t="str">
        <f>'Приложение 1 (Паспорт)'!A19</f>
        <v>Увеличение количества субъектов малого и среднего предпринимательства, осуществляющих деятельность в сфере обрабатывающих производств и технологических инноваций в рамках обеспечения доступности производственной и высокотехнологичной инфраструктуры для субъектов малого и среднего предпринимательства</v>
      </c>
      <c r="B20" s="296"/>
      <c r="C20" s="297"/>
      <c r="D20" s="96" t="s">
        <v>20</v>
      </c>
      <c r="E20" s="95">
        <v>102.1</v>
      </c>
      <c r="F20" s="221">
        <v>102.3</v>
      </c>
      <c r="G20" s="221">
        <v>102.5</v>
      </c>
      <c r="H20" s="221">
        <v>102.63</v>
      </c>
      <c r="I20" s="288">
        <v>102.7</v>
      </c>
      <c r="J20" s="288"/>
    </row>
    <row r="21" spans="1:10" ht="39.75" customHeight="1" x14ac:dyDescent="0.3">
      <c r="A21" s="295" t="str">
        <f>'Приложение 1 (Паспорт)'!A20</f>
        <v xml:space="preserve">Увеличение доли оборота малых и средних предприятий в общем обороте по полному кругу предприятий </v>
      </c>
      <c r="B21" s="296"/>
      <c r="C21" s="297"/>
      <c r="D21" s="96" t="s">
        <v>20</v>
      </c>
      <c r="E21" s="9">
        <v>22</v>
      </c>
      <c r="F21" s="221">
        <v>22.2</v>
      </c>
      <c r="G21" s="221">
        <v>22.5</v>
      </c>
      <c r="H21" s="221">
        <v>22.69</v>
      </c>
      <c r="I21" s="288">
        <v>22.82</v>
      </c>
      <c r="J21" s="288"/>
    </row>
    <row r="22" spans="1:10" ht="39.75" customHeight="1" x14ac:dyDescent="0.3">
      <c r="A22" s="294" t="str">
        <f>'Приложение 1 (Паспорт)'!A21</f>
        <v>Число созданных рабочих мест субъектами малого и среднего предпринимательства, получившими государственную поддержку</v>
      </c>
      <c r="B22" s="294"/>
      <c r="C22" s="294"/>
      <c r="D22" s="96" t="s">
        <v>59</v>
      </c>
      <c r="E22" s="9">
        <v>67</v>
      </c>
      <c r="F22" s="221">
        <v>72</v>
      </c>
      <c r="G22" s="221">
        <v>77</v>
      </c>
      <c r="H22" s="221">
        <v>82</v>
      </c>
      <c r="I22" s="288">
        <v>87</v>
      </c>
      <c r="J22" s="288"/>
    </row>
    <row r="23" spans="1:10" ht="63.75" customHeight="1" x14ac:dyDescent="0.3">
      <c r="A23" s="294" t="str">
        <f>'Приложение 1 (Паспорт)'!A22</f>
        <v xml:space="preserve">Доля среднесписочной численности работников (без внешних совместителей) субъектов малого и среднего предпринимательства в среднесписочной численности работников (без внешних совместителей) всех предприятий и организаций </v>
      </c>
      <c r="B23" s="294"/>
      <c r="C23" s="294"/>
      <c r="D23" s="96" t="s">
        <v>20</v>
      </c>
      <c r="E23" s="9">
        <v>32.299999999999997</v>
      </c>
      <c r="F23" s="221">
        <v>32.5</v>
      </c>
      <c r="G23" s="221">
        <v>32.700000000000003</v>
      </c>
      <c r="H23" s="8">
        <v>33</v>
      </c>
      <c r="I23" s="288">
        <v>33.299999999999997</v>
      </c>
      <c r="J23" s="288"/>
    </row>
    <row r="24" spans="1:10" ht="22.5" customHeight="1" x14ac:dyDescent="0.3">
      <c r="A24" s="294" t="str">
        <f>'Приложение 1 (Паспорт)'!A23</f>
        <v>Количество вновь созданных  предприятий малого и среднего бизнеса</v>
      </c>
      <c r="B24" s="294"/>
      <c r="C24" s="294"/>
      <c r="D24" s="96" t="s">
        <v>59</v>
      </c>
      <c r="E24" s="221">
        <v>42</v>
      </c>
      <c r="F24" s="221">
        <v>48</v>
      </c>
      <c r="G24" s="221">
        <v>54</v>
      </c>
      <c r="H24" s="221">
        <v>60</v>
      </c>
      <c r="I24" s="288">
        <v>64</v>
      </c>
      <c r="J24" s="288"/>
    </row>
    <row r="25" spans="1:10" ht="31.5" customHeight="1" x14ac:dyDescent="0.3">
      <c r="A25" s="294" t="str">
        <f>'Приложение 1 (Паспорт)'!A24</f>
        <v>Темп роста объема инвестиций в основной капитал малых предприятий</v>
      </c>
      <c r="B25" s="294"/>
      <c r="C25" s="294"/>
      <c r="D25" s="221" t="s">
        <v>20</v>
      </c>
      <c r="E25" s="95">
        <v>101.6</v>
      </c>
      <c r="F25" s="221">
        <v>102</v>
      </c>
      <c r="G25" s="221">
        <v>102.4</v>
      </c>
      <c r="H25" s="221">
        <v>102.8</v>
      </c>
      <c r="I25" s="288">
        <v>103.2</v>
      </c>
      <c r="J25" s="288"/>
    </row>
    <row r="26" spans="1:10" ht="45.75" customHeight="1" x14ac:dyDescent="0.3">
      <c r="A26" s="294" t="str">
        <f>'Приложение 1 (Паспорт)'!A25</f>
        <v>Количество малых и средних предприятий на 1000 жителей</v>
      </c>
      <c r="B26" s="294"/>
      <c r="C26" s="294"/>
      <c r="D26" s="221" t="s">
        <v>59</v>
      </c>
      <c r="E26" s="186">
        <v>54.34</v>
      </c>
      <c r="F26" s="221">
        <v>54.84</v>
      </c>
      <c r="G26" s="221">
        <v>55.34</v>
      </c>
      <c r="H26" s="221">
        <v>55.84</v>
      </c>
      <c r="I26" s="288">
        <v>56.34</v>
      </c>
      <c r="J26" s="288"/>
    </row>
    <row r="27" spans="1:10" ht="32.25" customHeight="1" x14ac:dyDescent="0.3">
      <c r="A27" s="294" t="str">
        <f>'Приложение 1 (Паспорт)'!A26</f>
        <v xml:space="preserve">Среднемесячная заработная плата работников малых и средних предприятий </v>
      </c>
      <c r="B27" s="294"/>
      <c r="C27" s="294"/>
      <c r="D27" s="221" t="s">
        <v>618</v>
      </c>
      <c r="E27" s="9">
        <v>37400</v>
      </c>
      <c r="F27" s="221">
        <v>38265</v>
      </c>
      <c r="G27" s="95" t="s">
        <v>537</v>
      </c>
      <c r="H27" s="221">
        <v>39845</v>
      </c>
      <c r="I27" s="288">
        <v>40558</v>
      </c>
      <c r="J27" s="288"/>
    </row>
    <row r="28" spans="1:10" ht="30" customHeight="1" x14ac:dyDescent="0.3">
      <c r="A28" s="294" t="str">
        <f>'Приложение 1 (Паспорт)'!A27</f>
        <v>Количество субъектов малого и среднего предпринимательства, получивших государственную поддержку</v>
      </c>
      <c r="B28" s="294"/>
      <c r="C28" s="294"/>
      <c r="D28" s="221" t="s">
        <v>59</v>
      </c>
      <c r="E28" s="9">
        <v>12</v>
      </c>
      <c r="F28" s="221">
        <v>14</v>
      </c>
      <c r="G28" s="221">
        <v>16</v>
      </c>
      <c r="H28" s="221">
        <v>18</v>
      </c>
      <c r="I28" s="288">
        <v>20</v>
      </c>
      <c r="J28" s="288"/>
    </row>
    <row r="29" spans="1:10" ht="30" customHeight="1" x14ac:dyDescent="0.3">
      <c r="A29" s="298" t="s">
        <v>382</v>
      </c>
      <c r="B29" s="298"/>
      <c r="C29" s="298"/>
      <c r="D29" s="221" t="s">
        <v>20</v>
      </c>
      <c r="E29" s="95">
        <v>1.9</v>
      </c>
      <c r="F29" s="120">
        <v>1.9</v>
      </c>
      <c r="G29" s="121">
        <v>1.9</v>
      </c>
      <c r="H29" s="221">
        <v>1.9</v>
      </c>
      <c r="I29" s="288">
        <v>1.9</v>
      </c>
      <c r="J29" s="288"/>
    </row>
    <row r="30" spans="1:10" ht="30" customHeight="1" x14ac:dyDescent="0.3">
      <c r="A30" s="294" t="str">
        <f>'Приложение 1 (Паспорт)'!A29</f>
        <v>Прирост количества субъектов малого и среднего предпринимательства</v>
      </c>
      <c r="B30" s="294"/>
      <c r="C30" s="294"/>
      <c r="D30" s="221" t="s">
        <v>20</v>
      </c>
      <c r="E30" s="221">
        <v>16.8</v>
      </c>
      <c r="F30" s="221">
        <v>16.899999999999999</v>
      </c>
      <c r="G30" s="221">
        <v>17.100000000000001</v>
      </c>
      <c r="H30" s="221">
        <v>17.3</v>
      </c>
      <c r="I30" s="288">
        <v>17.5</v>
      </c>
      <c r="J30" s="288"/>
    </row>
    <row r="31" spans="1:10" x14ac:dyDescent="0.3">
      <c r="A31" s="290"/>
      <c r="B31" s="290"/>
      <c r="C31" s="290"/>
      <c r="D31" s="290"/>
      <c r="E31" s="290"/>
      <c r="F31" s="290"/>
      <c r="G31" s="290"/>
      <c r="H31" s="290"/>
      <c r="I31" s="290"/>
      <c r="J31" s="290"/>
    </row>
    <row r="32" spans="1:10" x14ac:dyDescent="0.3">
      <c r="A32" s="291"/>
      <c r="B32" s="291"/>
      <c r="C32" s="291"/>
      <c r="D32" s="291"/>
      <c r="E32" s="291"/>
      <c r="F32" s="291"/>
      <c r="G32" s="291"/>
      <c r="H32" s="291"/>
      <c r="I32" s="291"/>
      <c r="J32" s="291"/>
    </row>
  </sheetData>
  <mergeCells count="45">
    <mergeCell ref="A28:C28"/>
    <mergeCell ref="I28:J28"/>
    <mergeCell ref="A27:C27"/>
    <mergeCell ref="I27:J27"/>
    <mergeCell ref="A25:C25"/>
    <mergeCell ref="I25:J25"/>
    <mergeCell ref="A26:C26"/>
    <mergeCell ref="I26:J26"/>
    <mergeCell ref="A24:C24"/>
    <mergeCell ref="I24:J24"/>
    <mergeCell ref="I21:J21"/>
    <mergeCell ref="A22:C22"/>
    <mergeCell ref="I22:J22"/>
    <mergeCell ref="E9:F9"/>
    <mergeCell ref="E10:F10"/>
    <mergeCell ref="B8:J8"/>
    <mergeCell ref="A18:C18"/>
    <mergeCell ref="I18:J18"/>
    <mergeCell ref="A11:A17"/>
    <mergeCell ref="B11:B12"/>
    <mergeCell ref="C11:C12"/>
    <mergeCell ref="A8:A10"/>
    <mergeCell ref="B9:D9"/>
    <mergeCell ref="B10:D10"/>
    <mergeCell ref="G1:J1"/>
    <mergeCell ref="A3:I3"/>
    <mergeCell ref="A4:I4"/>
    <mergeCell ref="A5:I5"/>
    <mergeCell ref="B7:J7"/>
    <mergeCell ref="A31:J32"/>
    <mergeCell ref="D11:D12"/>
    <mergeCell ref="E11:I11"/>
    <mergeCell ref="B13:B17"/>
    <mergeCell ref="C13:C17"/>
    <mergeCell ref="A19:C19"/>
    <mergeCell ref="I19:J19"/>
    <mergeCell ref="A20:C20"/>
    <mergeCell ref="I20:J20"/>
    <mergeCell ref="A21:C21"/>
    <mergeCell ref="A29:C29"/>
    <mergeCell ref="I29:J29"/>
    <mergeCell ref="A30:C30"/>
    <mergeCell ref="I30:J30"/>
    <mergeCell ref="A23:C23"/>
    <mergeCell ref="I23:J23"/>
  </mergeCells>
  <pageMargins left="0.23622047244094491" right="0.23622047244094491" top="0.23622047244094491" bottom="0.23622047244094491" header="0.31496062992125984" footer="0.31496062992125984"/>
  <pageSetup paperSize="9" scale="65" fitToHeight="0" orientation="landscape" r:id="rId1"/>
  <rowBreaks count="1" manualBreakCount="1">
    <brk id="25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view="pageBreakPreview" zoomScale="60" zoomScaleNormal="75" workbookViewId="0">
      <selection activeCell="M24" sqref="M24:M28"/>
    </sheetView>
  </sheetViews>
  <sheetFormatPr defaultRowHeight="14.4" x14ac:dyDescent="0.3"/>
  <cols>
    <col min="1" max="1" width="6.88671875" bestFit="1" customWidth="1"/>
    <col min="2" max="2" width="38.33203125" customWidth="1"/>
    <col min="3" max="3" width="14.6640625" customWidth="1"/>
    <col min="4" max="4" width="43.33203125" customWidth="1"/>
    <col min="5" max="5" width="18.33203125" customWidth="1"/>
    <col min="7" max="7" width="15.5546875" customWidth="1"/>
    <col min="8" max="11" width="16.88671875" bestFit="1" customWidth="1"/>
    <col min="12" max="12" width="30.5546875" customWidth="1"/>
    <col min="13" max="13" width="38.88671875" customWidth="1"/>
  </cols>
  <sheetData>
    <row r="1" spans="1:13" ht="59.25" customHeight="1" x14ac:dyDescent="0.3">
      <c r="E1" s="71"/>
      <c r="F1" s="71"/>
      <c r="G1" s="71"/>
      <c r="H1" s="71"/>
      <c r="I1" s="71"/>
      <c r="J1" s="71"/>
      <c r="L1" s="461" t="s">
        <v>415</v>
      </c>
      <c r="M1" s="461"/>
    </row>
    <row r="2" spans="1:13" ht="30" customHeight="1" x14ac:dyDescent="0.3">
      <c r="A2" s="464" t="s">
        <v>381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183"/>
    </row>
    <row r="3" spans="1:13" ht="28.5" customHeight="1" x14ac:dyDescent="0.3">
      <c r="A3" s="464" t="s">
        <v>308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183"/>
    </row>
    <row r="4" spans="1:13" ht="15.6" x14ac:dyDescent="0.3">
      <c r="A4" s="478"/>
      <c r="B4" s="478"/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183"/>
    </row>
    <row r="5" spans="1:13" ht="15" customHeight="1" x14ac:dyDescent="0.3">
      <c r="A5" s="459" t="s">
        <v>60</v>
      </c>
      <c r="B5" s="459" t="s">
        <v>86</v>
      </c>
      <c r="C5" s="459" t="s">
        <v>87</v>
      </c>
      <c r="D5" s="459" t="s">
        <v>88</v>
      </c>
      <c r="E5" s="459" t="s">
        <v>89</v>
      </c>
      <c r="F5" s="459" t="s">
        <v>90</v>
      </c>
      <c r="G5" s="459" t="s">
        <v>91</v>
      </c>
      <c r="H5" s="459"/>
      <c r="I5" s="459"/>
      <c r="J5" s="459"/>
      <c r="K5" s="459"/>
      <c r="L5" s="459" t="s">
        <v>92</v>
      </c>
      <c r="M5" s="459" t="s">
        <v>93</v>
      </c>
    </row>
    <row r="6" spans="1:13" ht="90" customHeight="1" x14ac:dyDescent="0.3">
      <c r="A6" s="459"/>
      <c r="B6" s="459"/>
      <c r="C6" s="459"/>
      <c r="D6" s="459"/>
      <c r="E6" s="459"/>
      <c r="F6" s="459"/>
      <c r="G6" s="240">
        <v>2017</v>
      </c>
      <c r="H6" s="240">
        <v>2018</v>
      </c>
      <c r="I6" s="240">
        <v>2019</v>
      </c>
      <c r="J6" s="240">
        <v>2020</v>
      </c>
      <c r="K6" s="240">
        <v>2021</v>
      </c>
      <c r="L6" s="459"/>
      <c r="M6" s="459"/>
    </row>
    <row r="7" spans="1:13" x14ac:dyDescent="0.3">
      <c r="A7" s="240">
        <v>1</v>
      </c>
      <c r="B7" s="240">
        <v>2</v>
      </c>
      <c r="C7" s="240">
        <v>3</v>
      </c>
      <c r="D7" s="240">
        <v>4</v>
      </c>
      <c r="E7" s="240">
        <v>5</v>
      </c>
      <c r="F7" s="240">
        <v>6</v>
      </c>
      <c r="G7" s="240">
        <v>7</v>
      </c>
      <c r="H7" s="240">
        <v>8</v>
      </c>
      <c r="I7" s="240">
        <v>9</v>
      </c>
      <c r="J7" s="240">
        <v>10</v>
      </c>
      <c r="K7" s="240">
        <v>11</v>
      </c>
      <c r="L7" s="240">
        <v>12</v>
      </c>
      <c r="M7" s="240">
        <v>13</v>
      </c>
    </row>
    <row r="8" spans="1:13" ht="15" customHeight="1" x14ac:dyDescent="0.3">
      <c r="A8" s="458" t="s">
        <v>94</v>
      </c>
      <c r="B8" s="456" t="s">
        <v>419</v>
      </c>
      <c r="C8" s="459" t="s">
        <v>174</v>
      </c>
      <c r="D8" s="248" t="s">
        <v>55</v>
      </c>
      <c r="E8" s="239">
        <v>27190</v>
      </c>
      <c r="F8" s="72">
        <f>SUM(G8:K8)</f>
        <v>128052</v>
      </c>
      <c r="G8" s="65">
        <v>26466</v>
      </c>
      <c r="H8" s="65">
        <v>24946</v>
      </c>
      <c r="I8" s="65">
        <f>SUM(I9:I12)</f>
        <v>24946</v>
      </c>
      <c r="J8" s="65">
        <f>SUM(J9:J12)</f>
        <v>25847</v>
      </c>
      <c r="K8" s="65">
        <f>SUM(K9:K12)</f>
        <v>25847</v>
      </c>
      <c r="L8" s="459" t="s">
        <v>420</v>
      </c>
      <c r="M8" s="459"/>
    </row>
    <row r="9" spans="1:13" x14ac:dyDescent="0.3">
      <c r="A9" s="458"/>
      <c r="B9" s="456"/>
      <c r="C9" s="459"/>
      <c r="D9" s="248" t="s">
        <v>11</v>
      </c>
      <c r="E9" s="240">
        <v>0</v>
      </c>
      <c r="F9" s="240">
        <v>0</v>
      </c>
      <c r="G9" s="240">
        <v>0</v>
      </c>
      <c r="H9" s="240">
        <v>0</v>
      </c>
      <c r="I9" s="240">
        <v>0</v>
      </c>
      <c r="J9" s="240">
        <v>0</v>
      </c>
      <c r="K9" s="240">
        <v>0</v>
      </c>
      <c r="L9" s="459"/>
      <c r="M9" s="459"/>
    </row>
    <row r="10" spans="1:13" x14ac:dyDescent="0.3">
      <c r="A10" s="458"/>
      <c r="B10" s="456"/>
      <c r="C10" s="459"/>
      <c r="D10" s="248" t="s">
        <v>12</v>
      </c>
      <c r="E10" s="240">
        <v>0</v>
      </c>
      <c r="F10" s="240">
        <v>0</v>
      </c>
      <c r="G10" s="240">
        <v>0</v>
      </c>
      <c r="H10" s="240">
        <v>0</v>
      </c>
      <c r="I10" s="240">
        <v>0</v>
      </c>
      <c r="J10" s="240">
        <v>0</v>
      </c>
      <c r="K10" s="240">
        <v>0</v>
      </c>
      <c r="L10" s="459"/>
      <c r="M10" s="459"/>
    </row>
    <row r="11" spans="1:13" x14ac:dyDescent="0.3">
      <c r="A11" s="458"/>
      <c r="B11" s="456"/>
      <c r="C11" s="459"/>
      <c r="D11" s="248" t="s">
        <v>227</v>
      </c>
      <c r="E11" s="239">
        <v>27190</v>
      </c>
      <c r="F11" s="239">
        <v>128052</v>
      </c>
      <c r="G11" s="239">
        <v>26466</v>
      </c>
      <c r="H11" s="64">
        <f>H38+H48</f>
        <v>24946</v>
      </c>
      <c r="I11" s="64">
        <f>I38+I48</f>
        <v>24946</v>
      </c>
      <c r="J11" s="64">
        <f>J38+J48</f>
        <v>25847</v>
      </c>
      <c r="K11" s="64">
        <f>K38+K48</f>
        <v>25847</v>
      </c>
      <c r="L11" s="459"/>
      <c r="M11" s="459"/>
    </row>
    <row r="12" spans="1:13" ht="33.75" customHeight="1" x14ac:dyDescent="0.3">
      <c r="A12" s="458"/>
      <c r="B12" s="456"/>
      <c r="C12" s="459"/>
      <c r="D12" s="248" t="s">
        <v>96</v>
      </c>
      <c r="E12" s="240">
        <v>0</v>
      </c>
      <c r="F12" s="240">
        <v>0</v>
      </c>
      <c r="G12" s="240">
        <v>0</v>
      </c>
      <c r="H12" s="240">
        <v>0</v>
      </c>
      <c r="I12" s="240">
        <v>0</v>
      </c>
      <c r="J12" s="240">
        <v>0</v>
      </c>
      <c r="K12" s="240">
        <v>0</v>
      </c>
      <c r="L12" s="459"/>
      <c r="M12" s="459"/>
    </row>
    <row r="13" spans="1:13" ht="15" customHeight="1" x14ac:dyDescent="0.3">
      <c r="A13" s="459" t="s">
        <v>503</v>
      </c>
      <c r="B13" s="459"/>
      <c r="C13" s="459"/>
      <c r="D13" s="459"/>
      <c r="E13" s="459"/>
      <c r="F13" s="459"/>
      <c r="G13" s="459"/>
      <c r="H13" s="459"/>
      <c r="I13" s="459"/>
      <c r="J13" s="459"/>
      <c r="K13" s="459"/>
      <c r="L13" s="459"/>
      <c r="M13" s="459"/>
    </row>
    <row r="14" spans="1:13" ht="15" customHeight="1" x14ac:dyDescent="0.3">
      <c r="A14" s="477" t="s">
        <v>151</v>
      </c>
      <c r="B14" s="455" t="s">
        <v>505</v>
      </c>
      <c r="C14" s="459" t="s">
        <v>174</v>
      </c>
      <c r="D14" s="248" t="s">
        <v>55</v>
      </c>
      <c r="E14" s="458" t="s">
        <v>426</v>
      </c>
      <c r="F14" s="458"/>
      <c r="G14" s="458"/>
      <c r="H14" s="458"/>
      <c r="I14" s="458"/>
      <c r="J14" s="458"/>
      <c r="K14" s="458"/>
      <c r="L14" s="459" t="s">
        <v>319</v>
      </c>
      <c r="M14" s="459" t="s">
        <v>666</v>
      </c>
    </row>
    <row r="15" spans="1:13" x14ac:dyDescent="0.3">
      <c r="A15" s="477"/>
      <c r="B15" s="455"/>
      <c r="C15" s="459"/>
      <c r="D15" s="248" t="s">
        <v>101</v>
      </c>
      <c r="E15" s="458"/>
      <c r="F15" s="458"/>
      <c r="G15" s="458"/>
      <c r="H15" s="458"/>
      <c r="I15" s="458"/>
      <c r="J15" s="458"/>
      <c r="K15" s="458"/>
      <c r="L15" s="459"/>
      <c r="M15" s="459"/>
    </row>
    <row r="16" spans="1:13" x14ac:dyDescent="0.3">
      <c r="A16" s="477"/>
      <c r="B16" s="455"/>
      <c r="C16" s="459"/>
      <c r="D16" s="248" t="s">
        <v>12</v>
      </c>
      <c r="E16" s="458"/>
      <c r="F16" s="458"/>
      <c r="G16" s="458"/>
      <c r="H16" s="458"/>
      <c r="I16" s="458"/>
      <c r="J16" s="458"/>
      <c r="K16" s="458"/>
      <c r="L16" s="459"/>
      <c r="M16" s="459"/>
    </row>
    <row r="17" spans="1:13" x14ac:dyDescent="0.3">
      <c r="A17" s="477"/>
      <c r="B17" s="455"/>
      <c r="C17" s="459"/>
      <c r="D17" s="248" t="s">
        <v>96</v>
      </c>
      <c r="E17" s="458"/>
      <c r="F17" s="458"/>
      <c r="G17" s="458"/>
      <c r="H17" s="458"/>
      <c r="I17" s="458"/>
      <c r="J17" s="458"/>
      <c r="K17" s="458"/>
      <c r="L17" s="459"/>
      <c r="M17" s="459"/>
    </row>
    <row r="18" spans="1:13" ht="32.25" customHeight="1" x14ac:dyDescent="0.3">
      <c r="A18" s="477"/>
      <c r="B18" s="455"/>
      <c r="C18" s="459"/>
      <c r="D18" s="248" t="s">
        <v>98</v>
      </c>
      <c r="E18" s="458"/>
      <c r="F18" s="458"/>
      <c r="G18" s="458"/>
      <c r="H18" s="458"/>
      <c r="I18" s="458"/>
      <c r="J18" s="458"/>
      <c r="K18" s="458"/>
      <c r="L18" s="459"/>
      <c r="M18" s="459"/>
    </row>
    <row r="19" spans="1:13" ht="15" customHeight="1" x14ac:dyDescent="0.3">
      <c r="A19" s="477" t="s">
        <v>154</v>
      </c>
      <c r="B19" s="455" t="s">
        <v>417</v>
      </c>
      <c r="C19" s="459" t="s">
        <v>174</v>
      </c>
      <c r="D19" s="248" t="s">
        <v>55</v>
      </c>
      <c r="E19" s="458" t="s">
        <v>426</v>
      </c>
      <c r="F19" s="458"/>
      <c r="G19" s="458"/>
      <c r="H19" s="458"/>
      <c r="I19" s="458"/>
      <c r="J19" s="458"/>
      <c r="K19" s="458"/>
      <c r="L19" s="459" t="s">
        <v>319</v>
      </c>
      <c r="M19" s="459" t="s">
        <v>421</v>
      </c>
    </row>
    <row r="20" spans="1:13" x14ac:dyDescent="0.3">
      <c r="A20" s="477"/>
      <c r="B20" s="455"/>
      <c r="C20" s="459"/>
      <c r="D20" s="248" t="s">
        <v>101</v>
      </c>
      <c r="E20" s="458"/>
      <c r="F20" s="458"/>
      <c r="G20" s="458"/>
      <c r="H20" s="458"/>
      <c r="I20" s="458"/>
      <c r="J20" s="458"/>
      <c r="K20" s="458"/>
      <c r="L20" s="459"/>
      <c r="M20" s="459"/>
    </row>
    <row r="21" spans="1:13" x14ac:dyDescent="0.3">
      <c r="A21" s="477"/>
      <c r="B21" s="455"/>
      <c r="C21" s="459"/>
      <c r="D21" s="248" t="s">
        <v>12</v>
      </c>
      <c r="E21" s="458"/>
      <c r="F21" s="458"/>
      <c r="G21" s="458"/>
      <c r="H21" s="458"/>
      <c r="I21" s="458"/>
      <c r="J21" s="458"/>
      <c r="K21" s="458"/>
      <c r="L21" s="459"/>
      <c r="M21" s="459"/>
    </row>
    <row r="22" spans="1:13" x14ac:dyDescent="0.3">
      <c r="A22" s="477"/>
      <c r="B22" s="455"/>
      <c r="C22" s="459"/>
      <c r="D22" s="248" t="s">
        <v>96</v>
      </c>
      <c r="E22" s="458"/>
      <c r="F22" s="458"/>
      <c r="G22" s="458"/>
      <c r="H22" s="458"/>
      <c r="I22" s="458"/>
      <c r="J22" s="458"/>
      <c r="K22" s="458"/>
      <c r="L22" s="459"/>
      <c r="M22" s="459"/>
    </row>
    <row r="23" spans="1:13" ht="33.75" customHeight="1" x14ac:dyDescent="0.3">
      <c r="A23" s="477"/>
      <c r="B23" s="455"/>
      <c r="C23" s="459"/>
      <c r="D23" s="248" t="s">
        <v>98</v>
      </c>
      <c r="E23" s="458"/>
      <c r="F23" s="458"/>
      <c r="G23" s="458"/>
      <c r="H23" s="458"/>
      <c r="I23" s="458"/>
      <c r="J23" s="458"/>
      <c r="K23" s="458"/>
      <c r="L23" s="459"/>
      <c r="M23" s="459"/>
    </row>
    <row r="24" spans="1:13" ht="15" customHeight="1" x14ac:dyDescent="0.3">
      <c r="A24" s="477" t="s">
        <v>155</v>
      </c>
      <c r="B24" s="455" t="s">
        <v>359</v>
      </c>
      <c r="C24" s="459" t="s">
        <v>174</v>
      </c>
      <c r="D24" s="248" t="s">
        <v>55</v>
      </c>
      <c r="E24" s="458" t="s">
        <v>426</v>
      </c>
      <c r="F24" s="458"/>
      <c r="G24" s="458"/>
      <c r="H24" s="458"/>
      <c r="I24" s="458"/>
      <c r="J24" s="458"/>
      <c r="K24" s="458"/>
      <c r="L24" s="459" t="s">
        <v>418</v>
      </c>
      <c r="M24" s="459" t="s">
        <v>421</v>
      </c>
    </row>
    <row r="25" spans="1:13" x14ac:dyDescent="0.3">
      <c r="A25" s="477"/>
      <c r="B25" s="455"/>
      <c r="C25" s="459"/>
      <c r="D25" s="248" t="s">
        <v>101</v>
      </c>
      <c r="E25" s="458"/>
      <c r="F25" s="458"/>
      <c r="G25" s="458"/>
      <c r="H25" s="458"/>
      <c r="I25" s="458"/>
      <c r="J25" s="458"/>
      <c r="K25" s="458"/>
      <c r="L25" s="459"/>
      <c r="M25" s="459"/>
    </row>
    <row r="26" spans="1:13" x14ac:dyDescent="0.3">
      <c r="A26" s="477"/>
      <c r="B26" s="455"/>
      <c r="C26" s="459"/>
      <c r="D26" s="248" t="s">
        <v>12</v>
      </c>
      <c r="E26" s="458"/>
      <c r="F26" s="458"/>
      <c r="G26" s="458"/>
      <c r="H26" s="458"/>
      <c r="I26" s="458"/>
      <c r="J26" s="458"/>
      <c r="K26" s="458"/>
      <c r="L26" s="459"/>
      <c r="M26" s="459"/>
    </row>
    <row r="27" spans="1:13" x14ac:dyDescent="0.3">
      <c r="A27" s="477"/>
      <c r="B27" s="455"/>
      <c r="C27" s="459"/>
      <c r="D27" s="248" t="s">
        <v>96</v>
      </c>
      <c r="E27" s="458"/>
      <c r="F27" s="458"/>
      <c r="G27" s="458"/>
      <c r="H27" s="458"/>
      <c r="I27" s="458"/>
      <c r="J27" s="458"/>
      <c r="K27" s="458"/>
      <c r="L27" s="459"/>
      <c r="M27" s="459"/>
    </row>
    <row r="28" spans="1:13" ht="18.75" customHeight="1" x14ac:dyDescent="0.3">
      <c r="A28" s="477"/>
      <c r="B28" s="455"/>
      <c r="C28" s="459"/>
      <c r="D28" s="248" t="s">
        <v>98</v>
      </c>
      <c r="E28" s="458"/>
      <c r="F28" s="458"/>
      <c r="G28" s="458"/>
      <c r="H28" s="458"/>
      <c r="I28" s="458"/>
      <c r="J28" s="458"/>
      <c r="K28" s="458"/>
      <c r="L28" s="459"/>
      <c r="M28" s="459"/>
    </row>
    <row r="29" spans="1:13" ht="15" customHeight="1" x14ac:dyDescent="0.3">
      <c r="A29" s="477" t="s">
        <v>156</v>
      </c>
      <c r="B29" s="455" t="s">
        <v>413</v>
      </c>
      <c r="C29" s="459" t="s">
        <v>174</v>
      </c>
      <c r="D29" s="248" t="s">
        <v>55</v>
      </c>
      <c r="E29" s="458" t="s">
        <v>426</v>
      </c>
      <c r="F29" s="458"/>
      <c r="G29" s="458"/>
      <c r="H29" s="458"/>
      <c r="I29" s="458"/>
      <c r="J29" s="458"/>
      <c r="K29" s="458"/>
      <c r="L29" s="459" t="s">
        <v>418</v>
      </c>
      <c r="M29" s="459" t="s">
        <v>665</v>
      </c>
    </row>
    <row r="30" spans="1:13" x14ac:dyDescent="0.3">
      <c r="A30" s="477"/>
      <c r="B30" s="455"/>
      <c r="C30" s="459"/>
      <c r="D30" s="248" t="s">
        <v>101</v>
      </c>
      <c r="E30" s="458"/>
      <c r="F30" s="458"/>
      <c r="G30" s="458"/>
      <c r="H30" s="458"/>
      <c r="I30" s="458"/>
      <c r="J30" s="458"/>
      <c r="K30" s="458"/>
      <c r="L30" s="459"/>
      <c r="M30" s="459"/>
    </row>
    <row r="31" spans="1:13" x14ac:dyDescent="0.3">
      <c r="A31" s="477"/>
      <c r="B31" s="455"/>
      <c r="C31" s="459"/>
      <c r="D31" s="248" t="s">
        <v>12</v>
      </c>
      <c r="E31" s="458"/>
      <c r="F31" s="458"/>
      <c r="G31" s="458"/>
      <c r="H31" s="458"/>
      <c r="I31" s="458"/>
      <c r="J31" s="458"/>
      <c r="K31" s="458"/>
      <c r="L31" s="459"/>
      <c r="M31" s="459"/>
    </row>
    <row r="32" spans="1:13" x14ac:dyDescent="0.3">
      <c r="A32" s="477"/>
      <c r="B32" s="455"/>
      <c r="C32" s="459"/>
      <c r="D32" s="248" t="s">
        <v>96</v>
      </c>
      <c r="E32" s="458"/>
      <c r="F32" s="458"/>
      <c r="G32" s="458"/>
      <c r="H32" s="458"/>
      <c r="I32" s="458"/>
      <c r="J32" s="458"/>
      <c r="K32" s="458"/>
      <c r="L32" s="459"/>
      <c r="M32" s="459"/>
    </row>
    <row r="33" spans="1:13" ht="65.25" customHeight="1" x14ac:dyDescent="0.3">
      <c r="A33" s="477"/>
      <c r="B33" s="455"/>
      <c r="C33" s="459"/>
      <c r="D33" s="248" t="s">
        <v>98</v>
      </c>
      <c r="E33" s="458"/>
      <c r="F33" s="458"/>
      <c r="G33" s="458"/>
      <c r="H33" s="458"/>
      <c r="I33" s="458"/>
      <c r="J33" s="458"/>
      <c r="K33" s="458"/>
      <c r="L33" s="459"/>
      <c r="M33" s="459"/>
    </row>
    <row r="34" spans="1:13" ht="15" customHeight="1" x14ac:dyDescent="0.3">
      <c r="A34" s="477" t="s">
        <v>157</v>
      </c>
      <c r="B34" s="455" t="s">
        <v>414</v>
      </c>
      <c r="C34" s="459" t="s">
        <v>174</v>
      </c>
      <c r="D34" s="248" t="s">
        <v>55</v>
      </c>
      <c r="E34" s="239">
        <v>25865</v>
      </c>
      <c r="F34" s="72">
        <f>G34+H34+I34+J34+K34</f>
        <v>125808</v>
      </c>
      <c r="G34" s="65">
        <f>SUM(G35:G38)</f>
        <v>24222</v>
      </c>
      <c r="H34" s="65">
        <f>SUM(H35:H38)</f>
        <v>24946</v>
      </c>
      <c r="I34" s="65">
        <f>SUM(I35:I38)</f>
        <v>24946</v>
      </c>
      <c r="J34" s="65">
        <v>25847</v>
      </c>
      <c r="K34" s="65">
        <v>25847</v>
      </c>
      <c r="L34" s="459" t="s">
        <v>420</v>
      </c>
      <c r="M34" s="459" t="s">
        <v>664</v>
      </c>
    </row>
    <row r="35" spans="1:13" x14ac:dyDescent="0.3">
      <c r="A35" s="477"/>
      <c r="B35" s="455"/>
      <c r="C35" s="459"/>
      <c r="D35" s="248" t="s">
        <v>101</v>
      </c>
      <c r="E35" s="240">
        <v>0</v>
      </c>
      <c r="F35" s="240">
        <v>0</v>
      </c>
      <c r="G35" s="240">
        <v>0</v>
      </c>
      <c r="H35" s="240">
        <v>0</v>
      </c>
      <c r="I35" s="240">
        <v>0</v>
      </c>
      <c r="J35" s="240">
        <v>0</v>
      </c>
      <c r="K35" s="240">
        <v>0</v>
      </c>
      <c r="L35" s="459"/>
      <c r="M35" s="459"/>
    </row>
    <row r="36" spans="1:13" x14ac:dyDescent="0.3">
      <c r="A36" s="477"/>
      <c r="B36" s="455"/>
      <c r="C36" s="459"/>
      <c r="D36" s="248" t="s">
        <v>12</v>
      </c>
      <c r="E36" s="240">
        <v>0</v>
      </c>
      <c r="F36" s="240">
        <v>0</v>
      </c>
      <c r="G36" s="240">
        <v>0</v>
      </c>
      <c r="H36" s="240">
        <v>0</v>
      </c>
      <c r="I36" s="240">
        <v>0</v>
      </c>
      <c r="J36" s="240">
        <v>0</v>
      </c>
      <c r="K36" s="240">
        <v>0</v>
      </c>
      <c r="L36" s="459"/>
      <c r="M36" s="459"/>
    </row>
    <row r="37" spans="1:13" x14ac:dyDescent="0.3">
      <c r="A37" s="477"/>
      <c r="B37" s="455"/>
      <c r="C37" s="459"/>
      <c r="D37" s="248" t="s">
        <v>96</v>
      </c>
      <c r="E37" s="239">
        <v>0</v>
      </c>
      <c r="F37" s="239">
        <v>0</v>
      </c>
      <c r="G37" s="239">
        <v>0</v>
      </c>
      <c r="H37" s="239">
        <v>0</v>
      </c>
      <c r="I37" s="239">
        <v>0</v>
      </c>
      <c r="J37" s="239">
        <v>0</v>
      </c>
      <c r="K37" s="239">
        <v>0</v>
      </c>
      <c r="L37" s="459"/>
      <c r="M37" s="459"/>
    </row>
    <row r="38" spans="1:13" ht="26.25" customHeight="1" x14ac:dyDescent="0.3">
      <c r="A38" s="477"/>
      <c r="B38" s="455"/>
      <c r="C38" s="459"/>
      <c r="D38" s="248" t="s">
        <v>98</v>
      </c>
      <c r="E38" s="239">
        <v>25865</v>
      </c>
      <c r="F38" s="72">
        <v>125808</v>
      </c>
      <c r="G38" s="65">
        <v>24222</v>
      </c>
      <c r="H38" s="72">
        <v>24946</v>
      </c>
      <c r="I38" s="65">
        <v>24946</v>
      </c>
      <c r="J38" s="65">
        <v>25847</v>
      </c>
      <c r="K38" s="65">
        <v>25847</v>
      </c>
      <c r="L38" s="459"/>
      <c r="M38" s="459"/>
    </row>
    <row r="39" spans="1:13" ht="17.25" customHeight="1" x14ac:dyDescent="0.3">
      <c r="A39" s="477" t="s">
        <v>578</v>
      </c>
      <c r="B39" s="477"/>
      <c r="C39" s="477"/>
      <c r="D39" s="477"/>
      <c r="E39" s="477"/>
      <c r="F39" s="477"/>
      <c r="G39" s="477"/>
      <c r="H39" s="477"/>
      <c r="I39" s="477"/>
      <c r="J39" s="477"/>
      <c r="K39" s="477"/>
      <c r="L39" s="477"/>
      <c r="M39" s="477"/>
    </row>
    <row r="40" spans="1:13" ht="1.5" customHeight="1" x14ac:dyDescent="0.3">
      <c r="A40" s="477"/>
      <c r="B40" s="477"/>
      <c r="C40" s="477"/>
      <c r="D40" s="477"/>
      <c r="E40" s="477"/>
      <c r="F40" s="477"/>
      <c r="G40" s="477"/>
      <c r="H40" s="477"/>
      <c r="I40" s="477"/>
      <c r="J40" s="477"/>
      <c r="K40" s="477"/>
      <c r="L40" s="477"/>
      <c r="M40" s="477"/>
    </row>
    <row r="41" spans="1:13" ht="26.25" hidden="1" customHeight="1" x14ac:dyDescent="0.3">
      <c r="A41" s="477"/>
      <c r="B41" s="477"/>
      <c r="C41" s="477"/>
      <c r="D41" s="477"/>
      <c r="E41" s="477"/>
      <c r="F41" s="477"/>
      <c r="G41" s="477"/>
      <c r="H41" s="477"/>
      <c r="I41" s="477"/>
      <c r="J41" s="477"/>
      <c r="K41" s="477"/>
      <c r="L41" s="477"/>
      <c r="M41" s="477"/>
    </row>
    <row r="42" spans="1:13" ht="26.25" hidden="1" customHeight="1" x14ac:dyDescent="0.3">
      <c r="A42" s="477"/>
      <c r="B42" s="477"/>
      <c r="C42" s="477"/>
      <c r="D42" s="477"/>
      <c r="E42" s="477"/>
      <c r="F42" s="477"/>
      <c r="G42" s="477"/>
      <c r="H42" s="477"/>
      <c r="I42" s="477"/>
      <c r="J42" s="477"/>
      <c r="K42" s="477"/>
      <c r="L42" s="477"/>
      <c r="M42" s="477"/>
    </row>
    <row r="43" spans="1:13" ht="26.25" hidden="1" customHeight="1" x14ac:dyDescent="0.3">
      <c r="A43" s="477"/>
      <c r="B43" s="477"/>
      <c r="C43" s="477"/>
      <c r="D43" s="477"/>
      <c r="E43" s="477"/>
      <c r="F43" s="477"/>
      <c r="G43" s="477"/>
      <c r="H43" s="477"/>
      <c r="I43" s="477"/>
      <c r="J43" s="477"/>
      <c r="K43" s="477"/>
      <c r="L43" s="477"/>
      <c r="M43" s="477"/>
    </row>
    <row r="44" spans="1:13" x14ac:dyDescent="0.3">
      <c r="A44" s="479" t="s">
        <v>77</v>
      </c>
      <c r="B44" s="455" t="s">
        <v>579</v>
      </c>
      <c r="C44" s="459" t="s">
        <v>174</v>
      </c>
      <c r="D44" s="248" t="s">
        <v>55</v>
      </c>
      <c r="E44" s="239">
        <v>2244</v>
      </c>
      <c r="F44" s="72">
        <v>2244</v>
      </c>
      <c r="G44" s="65">
        <v>2244</v>
      </c>
      <c r="H44" s="72">
        <v>0</v>
      </c>
      <c r="I44" s="65">
        <v>0</v>
      </c>
      <c r="J44" s="65">
        <v>0</v>
      </c>
      <c r="K44" s="65">
        <v>0</v>
      </c>
      <c r="L44" s="459" t="s">
        <v>305</v>
      </c>
      <c r="M44" s="459" t="s">
        <v>663</v>
      </c>
    </row>
    <row r="45" spans="1:13" x14ac:dyDescent="0.3">
      <c r="A45" s="479"/>
      <c r="B45" s="455"/>
      <c r="C45" s="459"/>
      <c r="D45" s="248" t="s">
        <v>101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459"/>
      <c r="M45" s="459"/>
    </row>
    <row r="46" spans="1:13" x14ac:dyDescent="0.3">
      <c r="A46" s="479"/>
      <c r="B46" s="455"/>
      <c r="C46" s="459"/>
      <c r="D46" s="248" t="s">
        <v>12</v>
      </c>
      <c r="E46" s="240">
        <v>0</v>
      </c>
      <c r="F46" s="240">
        <v>0</v>
      </c>
      <c r="G46" s="240">
        <v>0</v>
      </c>
      <c r="H46" s="240">
        <v>0</v>
      </c>
      <c r="I46" s="240">
        <v>0</v>
      </c>
      <c r="J46" s="240">
        <v>0</v>
      </c>
      <c r="K46" s="240">
        <v>0</v>
      </c>
      <c r="L46" s="459"/>
      <c r="M46" s="459"/>
    </row>
    <row r="47" spans="1:13" x14ac:dyDescent="0.3">
      <c r="A47" s="479"/>
      <c r="B47" s="455"/>
      <c r="C47" s="459"/>
      <c r="D47" s="248" t="s">
        <v>96</v>
      </c>
      <c r="E47" s="239">
        <v>0</v>
      </c>
      <c r="F47" s="239">
        <v>0</v>
      </c>
      <c r="G47" s="239">
        <v>0</v>
      </c>
      <c r="H47" s="239">
        <v>0</v>
      </c>
      <c r="I47" s="239">
        <v>0</v>
      </c>
      <c r="J47" s="239">
        <v>0</v>
      </c>
      <c r="K47" s="239">
        <v>0</v>
      </c>
      <c r="L47" s="459"/>
      <c r="M47" s="459"/>
    </row>
    <row r="48" spans="1:13" ht="30" customHeight="1" x14ac:dyDescent="0.3">
      <c r="A48" s="479"/>
      <c r="B48" s="455"/>
      <c r="C48" s="459"/>
      <c r="D48" s="248" t="s">
        <v>98</v>
      </c>
      <c r="E48" s="239">
        <v>2244</v>
      </c>
      <c r="F48" s="72">
        <v>2244</v>
      </c>
      <c r="G48" s="65">
        <v>2244</v>
      </c>
      <c r="H48" s="72">
        <v>0</v>
      </c>
      <c r="I48" s="65">
        <v>0</v>
      </c>
      <c r="J48" s="65">
        <v>0</v>
      </c>
      <c r="K48" s="65">
        <v>0</v>
      </c>
      <c r="L48" s="459"/>
      <c r="M48" s="459"/>
    </row>
    <row r="49" spans="1:13" x14ac:dyDescent="0.3">
      <c r="A49" s="348" t="s">
        <v>650</v>
      </c>
      <c r="B49" s="349"/>
      <c r="C49" s="349"/>
      <c r="D49" s="349"/>
      <c r="E49" s="349"/>
      <c r="F49" s="349"/>
      <c r="G49" s="349"/>
      <c r="H49" s="349"/>
      <c r="I49" s="349"/>
      <c r="J49" s="349"/>
      <c r="K49" s="349"/>
      <c r="L49" s="349"/>
      <c r="M49" s="350"/>
    </row>
  </sheetData>
  <mergeCells count="55">
    <mergeCell ref="A49:M49"/>
    <mergeCell ref="A34:A38"/>
    <mergeCell ref="B34:B38"/>
    <mergeCell ref="C34:C38"/>
    <mergeCell ref="A39:M43"/>
    <mergeCell ref="A44:A48"/>
    <mergeCell ref="B44:B48"/>
    <mergeCell ref="C44:C48"/>
    <mergeCell ref="L44:L48"/>
    <mergeCell ref="M44:M48"/>
    <mergeCell ref="L34:L38"/>
    <mergeCell ref="M34:M38"/>
    <mergeCell ref="L8:L12"/>
    <mergeCell ref="M8:M12"/>
    <mergeCell ref="L1:M1"/>
    <mergeCell ref="A2:L2"/>
    <mergeCell ref="A3:L3"/>
    <mergeCell ref="A4:L4"/>
    <mergeCell ref="A5:A6"/>
    <mergeCell ref="L5:L6"/>
    <mergeCell ref="M5:M6"/>
    <mergeCell ref="B5:B6"/>
    <mergeCell ref="C5:C6"/>
    <mergeCell ref="D5:D6"/>
    <mergeCell ref="E5:E6"/>
    <mergeCell ref="F5:F6"/>
    <mergeCell ref="G5:K5"/>
    <mergeCell ref="A8:A12"/>
    <mergeCell ref="L24:L28"/>
    <mergeCell ref="A13:M13"/>
    <mergeCell ref="A14:A18"/>
    <mergeCell ref="B14:B18"/>
    <mergeCell ref="C14:C18"/>
    <mergeCell ref="E14:K18"/>
    <mergeCell ref="L14:L18"/>
    <mergeCell ref="M14:M18"/>
    <mergeCell ref="M24:M28"/>
    <mergeCell ref="L19:L23"/>
    <mergeCell ref="M19:M23"/>
    <mergeCell ref="C24:C28"/>
    <mergeCell ref="E24:K28"/>
    <mergeCell ref="E19:K23"/>
    <mergeCell ref="A24:A28"/>
    <mergeCell ref="B24:B28"/>
    <mergeCell ref="B8:B12"/>
    <mergeCell ref="C8:C12"/>
    <mergeCell ref="A19:A23"/>
    <mergeCell ref="B19:B23"/>
    <mergeCell ref="C19:C23"/>
    <mergeCell ref="M29:M33"/>
    <mergeCell ref="L29:L33"/>
    <mergeCell ref="A29:A33"/>
    <mergeCell ref="B29:B33"/>
    <mergeCell ref="C29:C33"/>
    <mergeCell ref="E29:K33"/>
  </mergeCells>
  <pageMargins left="0.23622047244094491" right="0.23622047244094491" top="0.23622047244094491" bottom="0.23622047244094491" header="0.31496062992125984" footer="0.31496062992125984"/>
  <pageSetup paperSize="9" scale="50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zoomScale="60" zoomScaleNormal="75" workbookViewId="0">
      <selection activeCell="B14" sqref="B14"/>
    </sheetView>
  </sheetViews>
  <sheetFormatPr defaultRowHeight="14.4" x14ac:dyDescent="0.3"/>
  <cols>
    <col min="1" max="1" width="4.44140625" customWidth="1"/>
    <col min="2" max="2" width="45" customWidth="1"/>
    <col min="3" max="3" width="35.44140625" customWidth="1"/>
    <col min="4" max="4" width="10.5546875" customWidth="1"/>
    <col min="5" max="5" width="12.109375" customWidth="1"/>
    <col min="6" max="6" width="12.88671875" customWidth="1"/>
    <col min="7" max="7" width="15.109375" customWidth="1"/>
    <col min="8" max="8" width="72.109375" customWidth="1"/>
  </cols>
  <sheetData>
    <row r="1" spans="1:8" ht="66" customHeight="1" x14ac:dyDescent="0.3">
      <c r="A1" s="58"/>
      <c r="B1" s="58"/>
      <c r="C1" s="58"/>
      <c r="D1" s="73"/>
      <c r="E1" s="74"/>
      <c r="F1" s="74"/>
      <c r="G1" s="481" t="s">
        <v>464</v>
      </c>
      <c r="H1" s="481"/>
    </row>
    <row r="2" spans="1:8" ht="64.5" customHeight="1" x14ac:dyDescent="0.3">
      <c r="A2" s="464" t="s">
        <v>506</v>
      </c>
      <c r="B2" s="464"/>
      <c r="C2" s="464"/>
      <c r="D2" s="464"/>
      <c r="E2" s="464"/>
      <c r="F2" s="464"/>
      <c r="G2" s="464"/>
      <c r="H2" s="464"/>
    </row>
    <row r="3" spans="1:8" ht="15.6" x14ac:dyDescent="0.3">
      <c r="A3" s="58"/>
      <c r="B3" s="58"/>
      <c r="C3" s="58"/>
      <c r="D3" s="58"/>
      <c r="E3" s="58"/>
      <c r="F3" s="58"/>
      <c r="G3" s="58"/>
      <c r="H3" s="58"/>
    </row>
    <row r="4" spans="1:8" ht="15.75" customHeight="1" x14ac:dyDescent="0.3">
      <c r="A4" s="482" t="s">
        <v>103</v>
      </c>
      <c r="B4" s="482" t="s">
        <v>104</v>
      </c>
      <c r="C4" s="482" t="s">
        <v>105</v>
      </c>
      <c r="D4" s="482" t="s">
        <v>229</v>
      </c>
      <c r="E4" s="482"/>
      <c r="F4" s="482"/>
      <c r="G4" s="482"/>
      <c r="H4" s="483" t="s">
        <v>106</v>
      </c>
    </row>
    <row r="5" spans="1:8" ht="15.6" x14ac:dyDescent="0.3">
      <c r="A5" s="482"/>
      <c r="B5" s="482"/>
      <c r="C5" s="482"/>
      <c r="D5" s="244" t="s">
        <v>107</v>
      </c>
      <c r="E5" s="80" t="s">
        <v>108</v>
      </c>
      <c r="F5" s="80" t="s">
        <v>109</v>
      </c>
      <c r="G5" s="80" t="s">
        <v>110</v>
      </c>
      <c r="H5" s="483"/>
    </row>
    <row r="6" spans="1:8" ht="15.6" x14ac:dyDescent="0.3">
      <c r="A6" s="77">
        <v>1</v>
      </c>
      <c r="B6" s="77">
        <v>2</v>
      </c>
      <c r="C6" s="77">
        <v>3</v>
      </c>
      <c r="D6" s="77">
        <v>4</v>
      </c>
      <c r="E6" s="78">
        <v>5</v>
      </c>
      <c r="F6" s="78">
        <v>6</v>
      </c>
      <c r="G6" s="78">
        <v>7</v>
      </c>
      <c r="H6" s="78">
        <v>8</v>
      </c>
    </row>
    <row r="7" spans="1:8" ht="47.25" customHeight="1" x14ac:dyDescent="0.3">
      <c r="A7" s="480">
        <v>1</v>
      </c>
      <c r="B7" s="480" t="s">
        <v>230</v>
      </c>
      <c r="C7" s="480" t="s">
        <v>360</v>
      </c>
      <c r="D7" s="80" t="s">
        <v>113</v>
      </c>
      <c r="E7" s="244" t="s">
        <v>113</v>
      </c>
      <c r="F7" s="244" t="s">
        <v>113</v>
      </c>
      <c r="G7" s="244" t="s">
        <v>113</v>
      </c>
      <c r="H7" s="244" t="s">
        <v>231</v>
      </c>
    </row>
    <row r="8" spans="1:8" ht="46.8" x14ac:dyDescent="0.3">
      <c r="A8" s="480"/>
      <c r="B8" s="480"/>
      <c r="C8" s="480"/>
      <c r="D8" s="244" t="s">
        <v>113</v>
      </c>
      <c r="E8" s="244" t="s">
        <v>113</v>
      </c>
      <c r="F8" s="244" t="s">
        <v>113</v>
      </c>
      <c r="G8" s="244" t="s">
        <v>113</v>
      </c>
      <c r="H8" s="244" t="s">
        <v>232</v>
      </c>
    </row>
    <row r="9" spans="1:8" ht="15.6" x14ac:dyDescent="0.3">
      <c r="A9" s="480"/>
      <c r="B9" s="480"/>
      <c r="C9" s="480"/>
      <c r="D9" s="244" t="s">
        <v>113</v>
      </c>
      <c r="E9" s="244" t="s">
        <v>113</v>
      </c>
      <c r="F9" s="244" t="s">
        <v>113</v>
      </c>
      <c r="G9" s="244" t="s">
        <v>113</v>
      </c>
      <c r="H9" s="244" t="s">
        <v>422</v>
      </c>
    </row>
    <row r="10" spans="1:8" ht="27.6" x14ac:dyDescent="0.3">
      <c r="A10" s="480"/>
      <c r="B10" s="480"/>
      <c r="C10" s="480"/>
      <c r="D10" s="244" t="s">
        <v>113</v>
      </c>
      <c r="E10" s="244" t="s">
        <v>113</v>
      </c>
      <c r="F10" s="244" t="s">
        <v>113</v>
      </c>
      <c r="G10" s="244" t="s">
        <v>113</v>
      </c>
      <c r="H10" s="242" t="s">
        <v>233</v>
      </c>
    </row>
    <row r="11" spans="1:8" ht="46.8" x14ac:dyDescent="0.3">
      <c r="A11" s="480"/>
      <c r="B11" s="480"/>
      <c r="C11" s="480"/>
      <c r="D11" s="244" t="s">
        <v>113</v>
      </c>
      <c r="E11" s="244" t="s">
        <v>113</v>
      </c>
      <c r="F11" s="244" t="s">
        <v>113</v>
      </c>
      <c r="G11" s="244" t="s">
        <v>113</v>
      </c>
      <c r="H11" s="244" t="s">
        <v>234</v>
      </c>
    </row>
    <row r="12" spans="1:8" ht="41.4" x14ac:dyDescent="0.3">
      <c r="A12" s="480"/>
      <c r="B12" s="480"/>
      <c r="C12" s="480"/>
      <c r="D12" s="244" t="s">
        <v>113</v>
      </c>
      <c r="E12" s="244" t="s">
        <v>113</v>
      </c>
      <c r="F12" s="244" t="s">
        <v>113</v>
      </c>
      <c r="G12" s="244" t="s">
        <v>113</v>
      </c>
      <c r="H12" s="242" t="s">
        <v>235</v>
      </c>
    </row>
    <row r="13" spans="1:8" ht="15.6" x14ac:dyDescent="0.3">
      <c r="A13" s="58"/>
      <c r="B13" s="58"/>
      <c r="C13" s="58"/>
      <c r="D13" s="58"/>
      <c r="E13" s="58"/>
      <c r="F13" s="58"/>
      <c r="G13" s="58"/>
      <c r="H13" s="58"/>
    </row>
    <row r="14" spans="1:8" s="2" customFormat="1" ht="53.25" customHeight="1" x14ac:dyDescent="0.3">
      <c r="A14" s="48"/>
      <c r="B14" s="113" t="s">
        <v>580</v>
      </c>
      <c r="C14" s="114"/>
      <c r="D14" s="114"/>
      <c r="E14" s="114"/>
      <c r="F14" s="114"/>
      <c r="G14" s="114"/>
      <c r="H14" s="115" t="s">
        <v>361</v>
      </c>
    </row>
  </sheetData>
  <mergeCells count="10">
    <mergeCell ref="A7:A12"/>
    <mergeCell ref="B7:B12"/>
    <mergeCell ref="C7:C12"/>
    <mergeCell ref="G1:H1"/>
    <mergeCell ref="A2:H2"/>
    <mergeCell ref="A4:A5"/>
    <mergeCell ref="B4:B5"/>
    <mergeCell ref="C4:C5"/>
    <mergeCell ref="D4:G4"/>
    <mergeCell ref="H4:H5"/>
  </mergeCells>
  <pageMargins left="0.23622047244094491" right="0.23622047244094491" top="0.23622047244094491" bottom="0.23622047244094491" header="0.31496062992125984" footer="0.31496062992125984"/>
  <pageSetup paperSize="9" scale="6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BreakPreview" topLeftCell="A4" zoomScale="75" zoomScaleNormal="75" zoomScaleSheetLayoutView="75" workbookViewId="0">
      <selection activeCell="I29" sqref="I29:J29"/>
    </sheetView>
  </sheetViews>
  <sheetFormatPr defaultRowHeight="14.4" x14ac:dyDescent="0.3"/>
  <cols>
    <col min="1" max="4" width="20.6640625"/>
    <col min="5" max="10" width="9.44140625" bestFit="1" customWidth="1"/>
  </cols>
  <sheetData>
    <row r="1" spans="1:10" ht="64.5" customHeight="1" x14ac:dyDescent="0.3">
      <c r="A1" s="82"/>
      <c r="B1" s="82"/>
      <c r="C1" s="82"/>
      <c r="D1" s="82"/>
      <c r="E1" s="82"/>
      <c r="F1" s="492" t="s">
        <v>581</v>
      </c>
      <c r="G1" s="492"/>
      <c r="H1" s="492"/>
      <c r="I1" s="492"/>
      <c r="J1" s="492"/>
    </row>
    <row r="2" spans="1:10" ht="15" customHeight="1" x14ac:dyDescent="0.3">
      <c r="A2" s="317" t="s">
        <v>320</v>
      </c>
      <c r="B2" s="317"/>
      <c r="C2" s="317"/>
      <c r="D2" s="317"/>
      <c r="E2" s="493"/>
      <c r="F2" s="493"/>
      <c r="G2" s="493"/>
      <c r="H2" s="493"/>
      <c r="I2" s="493"/>
      <c r="J2" s="493"/>
    </row>
    <row r="3" spans="1:10" ht="15" customHeight="1" x14ac:dyDescent="0.3">
      <c r="A3" s="317" t="s">
        <v>582</v>
      </c>
      <c r="B3" s="317"/>
      <c r="C3" s="317"/>
      <c r="D3" s="317"/>
      <c r="E3" s="317"/>
      <c r="F3" s="317"/>
      <c r="G3" s="317"/>
      <c r="H3" s="317"/>
      <c r="I3" s="317"/>
      <c r="J3" s="317"/>
    </row>
    <row r="4" spans="1:10" ht="15.75" customHeight="1" x14ac:dyDescent="0.3">
      <c r="A4" s="413" t="s">
        <v>45</v>
      </c>
      <c r="B4" s="413"/>
      <c r="C4" s="413"/>
      <c r="D4" s="413"/>
      <c r="E4" s="413"/>
      <c r="F4" s="413"/>
      <c r="G4" s="413"/>
      <c r="H4" s="413"/>
      <c r="I4" s="413"/>
      <c r="J4" s="413"/>
    </row>
    <row r="5" spans="1:10" ht="15" customHeight="1" x14ac:dyDescent="0.3">
      <c r="A5" s="83" t="s">
        <v>46</v>
      </c>
      <c r="B5" s="465" t="s">
        <v>583</v>
      </c>
      <c r="C5" s="465"/>
      <c r="D5" s="465"/>
      <c r="E5" s="465"/>
      <c r="F5" s="465"/>
      <c r="G5" s="465"/>
      <c r="H5" s="465"/>
      <c r="I5" s="465"/>
      <c r="J5" s="465"/>
    </row>
    <row r="6" spans="1:10" ht="15" customHeight="1" x14ac:dyDescent="0.3">
      <c r="A6" s="489" t="s">
        <v>47</v>
      </c>
      <c r="B6" s="465" t="s">
        <v>321</v>
      </c>
      <c r="C6" s="465"/>
      <c r="D6" s="465"/>
      <c r="E6" s="465"/>
      <c r="F6" s="465"/>
      <c r="G6" s="465"/>
      <c r="H6" s="465"/>
      <c r="I6" s="465"/>
      <c r="J6" s="465"/>
    </row>
    <row r="7" spans="1:10" ht="15" customHeight="1" x14ac:dyDescent="0.3">
      <c r="A7" s="489"/>
      <c r="B7" s="491" t="s">
        <v>49</v>
      </c>
      <c r="C7" s="491"/>
      <c r="D7" s="491"/>
      <c r="E7" s="491"/>
      <c r="F7" s="83" t="s">
        <v>9</v>
      </c>
      <c r="G7" s="83" t="s">
        <v>10</v>
      </c>
      <c r="H7" s="83" t="s">
        <v>210</v>
      </c>
      <c r="I7" s="83" t="s">
        <v>211</v>
      </c>
      <c r="J7" s="83" t="s">
        <v>212</v>
      </c>
    </row>
    <row r="8" spans="1:10" ht="15" customHeight="1" x14ac:dyDescent="0.3">
      <c r="A8" s="489"/>
      <c r="B8" s="491">
        <v>0</v>
      </c>
      <c r="C8" s="491"/>
      <c r="D8" s="491"/>
      <c r="E8" s="491"/>
      <c r="F8" s="245">
        <v>0</v>
      </c>
      <c r="G8" s="245">
        <v>0</v>
      </c>
      <c r="H8" s="245">
        <v>0</v>
      </c>
      <c r="I8" s="245">
        <v>0</v>
      </c>
      <c r="J8" s="245">
        <v>0</v>
      </c>
    </row>
    <row r="9" spans="1:10" ht="15" customHeight="1" x14ac:dyDescent="0.3">
      <c r="A9" s="491" t="s">
        <v>51</v>
      </c>
      <c r="B9" s="489" t="s">
        <v>52</v>
      </c>
      <c r="C9" s="489" t="s">
        <v>53</v>
      </c>
      <c r="D9" s="489" t="s">
        <v>54</v>
      </c>
      <c r="E9" s="491" t="s">
        <v>7</v>
      </c>
      <c r="F9" s="491"/>
      <c r="G9" s="491"/>
      <c r="H9" s="491"/>
      <c r="I9" s="491"/>
      <c r="J9" s="491"/>
    </row>
    <row r="10" spans="1:10" ht="25.5" customHeight="1" x14ac:dyDescent="0.3">
      <c r="A10" s="491"/>
      <c r="B10" s="489"/>
      <c r="C10" s="489"/>
      <c r="D10" s="489"/>
      <c r="E10" s="83" t="s">
        <v>9</v>
      </c>
      <c r="F10" s="83" t="s">
        <v>10</v>
      </c>
      <c r="G10" s="83" t="s">
        <v>210</v>
      </c>
      <c r="H10" s="83" t="s">
        <v>211</v>
      </c>
      <c r="I10" s="83" t="s">
        <v>212</v>
      </c>
      <c r="J10" s="83" t="s">
        <v>55</v>
      </c>
    </row>
    <row r="11" spans="1:10" ht="25.5" customHeight="1" x14ac:dyDescent="0.3">
      <c r="A11" s="491"/>
      <c r="B11" s="491" t="s">
        <v>584</v>
      </c>
      <c r="C11" s="491" t="s">
        <v>585</v>
      </c>
      <c r="D11" s="245" t="s">
        <v>56</v>
      </c>
      <c r="E11" s="245">
        <v>0</v>
      </c>
      <c r="F11" s="245">
        <v>0</v>
      </c>
      <c r="G11" s="245">
        <v>0</v>
      </c>
      <c r="H11" s="245">
        <v>0</v>
      </c>
      <c r="I11" s="245">
        <v>0</v>
      </c>
      <c r="J11" s="245">
        <v>0</v>
      </c>
    </row>
    <row r="12" spans="1:10" ht="26.4" x14ac:dyDescent="0.3">
      <c r="A12" s="491"/>
      <c r="B12" s="491"/>
      <c r="C12" s="491"/>
      <c r="D12" s="84" t="s">
        <v>12</v>
      </c>
      <c r="E12" s="245">
        <v>0</v>
      </c>
      <c r="F12" s="245">
        <v>0</v>
      </c>
      <c r="G12" s="245">
        <v>0</v>
      </c>
      <c r="H12" s="245">
        <v>0</v>
      </c>
      <c r="I12" s="245">
        <v>0</v>
      </c>
      <c r="J12" s="245">
        <v>0</v>
      </c>
    </row>
    <row r="13" spans="1:10" ht="26.4" x14ac:dyDescent="0.3">
      <c r="A13" s="491"/>
      <c r="B13" s="491"/>
      <c r="C13" s="491"/>
      <c r="D13" s="84" t="s">
        <v>11</v>
      </c>
      <c r="E13" s="245">
        <v>0</v>
      </c>
      <c r="F13" s="245">
        <v>0</v>
      </c>
      <c r="G13" s="245">
        <v>0</v>
      </c>
      <c r="H13" s="245">
        <v>0</v>
      </c>
      <c r="I13" s="245">
        <v>0</v>
      </c>
      <c r="J13" s="245">
        <v>0</v>
      </c>
    </row>
    <row r="14" spans="1:10" ht="26.4" x14ac:dyDescent="0.3">
      <c r="A14" s="491"/>
      <c r="B14" s="491"/>
      <c r="C14" s="491"/>
      <c r="D14" s="84" t="s">
        <v>15</v>
      </c>
      <c r="E14" s="245">
        <v>0</v>
      </c>
      <c r="F14" s="245">
        <v>0</v>
      </c>
      <c r="G14" s="245">
        <v>0</v>
      </c>
      <c r="H14" s="245">
        <v>0</v>
      </c>
      <c r="I14" s="245">
        <v>0</v>
      </c>
      <c r="J14" s="245">
        <v>0</v>
      </c>
    </row>
    <row r="15" spans="1:10" ht="15" customHeight="1" x14ac:dyDescent="0.3">
      <c r="A15" s="491"/>
      <c r="B15" s="491"/>
      <c r="C15" s="491"/>
      <c r="D15" s="84" t="s">
        <v>14</v>
      </c>
      <c r="E15" s="245">
        <v>0</v>
      </c>
      <c r="F15" s="245">
        <v>0</v>
      </c>
      <c r="G15" s="245">
        <v>0</v>
      </c>
      <c r="H15" s="245">
        <v>0</v>
      </c>
      <c r="I15" s="245">
        <v>0</v>
      </c>
      <c r="J15" s="245">
        <v>0</v>
      </c>
    </row>
    <row r="16" spans="1:10" ht="20.25" customHeight="1" x14ac:dyDescent="0.3">
      <c r="A16" s="488" t="s">
        <v>134</v>
      </c>
      <c r="B16" s="488"/>
      <c r="C16" s="488"/>
      <c r="D16" s="83" t="s">
        <v>18</v>
      </c>
      <c r="E16" s="83" t="s">
        <v>9</v>
      </c>
      <c r="F16" s="83" t="s">
        <v>10</v>
      </c>
      <c r="G16" s="83" t="s">
        <v>210</v>
      </c>
      <c r="H16" s="83" t="s">
        <v>211</v>
      </c>
      <c r="I16" s="489" t="s">
        <v>212</v>
      </c>
      <c r="J16" s="489"/>
    </row>
    <row r="17" spans="1:10" ht="45" customHeight="1" x14ac:dyDescent="0.3">
      <c r="A17" s="484" t="s">
        <v>236</v>
      </c>
      <c r="B17" s="484"/>
      <c r="C17" s="484"/>
      <c r="D17" s="102" t="s">
        <v>41</v>
      </c>
      <c r="E17" s="85">
        <v>73289</v>
      </c>
      <c r="F17" s="85">
        <v>79019</v>
      </c>
      <c r="G17" s="85">
        <v>85317</v>
      </c>
      <c r="H17" s="85">
        <v>87213</v>
      </c>
      <c r="I17" s="490">
        <v>90802</v>
      </c>
      <c r="J17" s="490"/>
    </row>
    <row r="18" spans="1:10" ht="27.75" customHeight="1" x14ac:dyDescent="0.3">
      <c r="A18" s="484" t="s">
        <v>322</v>
      </c>
      <c r="B18" s="484"/>
      <c r="C18" s="484"/>
      <c r="D18" s="102" t="s">
        <v>238</v>
      </c>
      <c r="E18" s="85">
        <v>20276.330000000002</v>
      </c>
      <c r="F18" s="85">
        <v>21577.53</v>
      </c>
      <c r="G18" s="103">
        <v>22929</v>
      </c>
      <c r="H18" s="85">
        <v>23411</v>
      </c>
      <c r="I18" s="486">
        <v>24013</v>
      </c>
      <c r="J18" s="486"/>
    </row>
    <row r="19" spans="1:10" ht="41.25" customHeight="1" x14ac:dyDescent="0.3">
      <c r="A19" s="484" t="s">
        <v>237</v>
      </c>
      <c r="B19" s="484"/>
      <c r="C19" s="484"/>
      <c r="D19" s="104" t="s">
        <v>238</v>
      </c>
      <c r="E19" s="85">
        <v>16871</v>
      </c>
      <c r="F19" s="85">
        <v>17789</v>
      </c>
      <c r="G19" s="85">
        <v>18768</v>
      </c>
      <c r="H19" s="85">
        <v>19294</v>
      </c>
      <c r="I19" s="486">
        <v>20905</v>
      </c>
      <c r="J19" s="486"/>
    </row>
    <row r="20" spans="1:10" ht="29.25" customHeight="1" x14ac:dyDescent="0.3">
      <c r="A20" s="484" t="s">
        <v>42</v>
      </c>
      <c r="B20" s="484"/>
      <c r="C20" s="484"/>
      <c r="D20" s="104" t="s">
        <v>19</v>
      </c>
      <c r="E20" s="85">
        <v>1400</v>
      </c>
      <c r="F20" s="85">
        <v>1450</v>
      </c>
      <c r="G20" s="85">
        <v>1500</v>
      </c>
      <c r="H20" s="85">
        <v>1530</v>
      </c>
      <c r="I20" s="486">
        <v>1550</v>
      </c>
      <c r="J20" s="486"/>
    </row>
    <row r="21" spans="1:10" ht="52.5" customHeight="1" x14ac:dyDescent="0.3">
      <c r="A21" s="484" t="s">
        <v>586</v>
      </c>
      <c r="B21" s="484"/>
      <c r="C21" s="484"/>
      <c r="D21" s="104" t="s">
        <v>587</v>
      </c>
      <c r="E21" s="86">
        <v>105.4</v>
      </c>
      <c r="F21" s="86">
        <v>105.6</v>
      </c>
      <c r="G21" s="86">
        <v>106</v>
      </c>
      <c r="H21" s="86">
        <v>106.26666666666701</v>
      </c>
      <c r="I21" s="487">
        <v>106.566666666667</v>
      </c>
      <c r="J21" s="487"/>
    </row>
    <row r="22" spans="1:10" ht="31.5" customHeight="1" x14ac:dyDescent="0.3">
      <c r="A22" s="484" t="s">
        <v>43</v>
      </c>
      <c r="B22" s="484"/>
      <c r="C22" s="484"/>
      <c r="D22" s="104" t="s">
        <v>238</v>
      </c>
      <c r="E22" s="85">
        <v>29668</v>
      </c>
      <c r="F22" s="85">
        <v>30498</v>
      </c>
      <c r="G22" s="85">
        <v>31294.666666666701</v>
      </c>
      <c r="H22" s="85">
        <v>32099.666666666701</v>
      </c>
      <c r="I22" s="486">
        <v>32904.666666666701</v>
      </c>
      <c r="J22" s="486"/>
    </row>
    <row r="23" spans="1:10" ht="30" customHeight="1" x14ac:dyDescent="0.3">
      <c r="A23" s="484" t="s">
        <v>323</v>
      </c>
      <c r="B23" s="484"/>
      <c r="C23" s="484"/>
      <c r="D23" s="104" t="s">
        <v>19</v>
      </c>
      <c r="E23" s="85">
        <v>2</v>
      </c>
      <c r="F23" s="85">
        <v>3</v>
      </c>
      <c r="G23" s="85">
        <v>4</v>
      </c>
      <c r="H23" s="85">
        <v>5</v>
      </c>
      <c r="I23" s="486">
        <v>6</v>
      </c>
      <c r="J23" s="486"/>
    </row>
    <row r="24" spans="1:10" ht="41.25" customHeight="1" x14ac:dyDescent="0.3">
      <c r="A24" s="484" t="s">
        <v>324</v>
      </c>
      <c r="B24" s="484"/>
      <c r="C24" s="484"/>
      <c r="D24" s="104" t="s">
        <v>19</v>
      </c>
      <c r="E24" s="85">
        <v>20</v>
      </c>
      <c r="F24" s="85">
        <v>21</v>
      </c>
      <c r="G24" s="85">
        <v>22</v>
      </c>
      <c r="H24" s="85">
        <v>23</v>
      </c>
      <c r="I24" s="486">
        <v>24</v>
      </c>
      <c r="J24" s="486"/>
    </row>
    <row r="25" spans="1:10" ht="37.5" customHeight="1" x14ac:dyDescent="0.3">
      <c r="A25" s="484" t="s">
        <v>325</v>
      </c>
      <c r="B25" s="484"/>
      <c r="C25" s="484"/>
      <c r="D25" s="104" t="s">
        <v>587</v>
      </c>
      <c r="E25" s="86">
        <v>4.0999999999999996</v>
      </c>
      <c r="F25" s="86">
        <v>5.05</v>
      </c>
      <c r="G25" s="86">
        <v>6</v>
      </c>
      <c r="H25" s="86">
        <v>6.95</v>
      </c>
      <c r="I25" s="487">
        <v>7.9</v>
      </c>
      <c r="J25" s="487"/>
    </row>
    <row r="26" spans="1:10" ht="55.5" customHeight="1" x14ac:dyDescent="0.3">
      <c r="A26" s="484" t="s">
        <v>588</v>
      </c>
      <c r="B26" s="484"/>
      <c r="C26" s="484"/>
      <c r="D26" s="104" t="s">
        <v>587</v>
      </c>
      <c r="E26" s="86">
        <v>63.8</v>
      </c>
      <c r="F26" s="86">
        <v>65.400000000000006</v>
      </c>
      <c r="G26" s="86">
        <v>67</v>
      </c>
      <c r="H26" s="86">
        <v>68.599999999999994</v>
      </c>
      <c r="I26" s="487">
        <v>70.2</v>
      </c>
      <c r="J26" s="487"/>
    </row>
    <row r="27" spans="1:10" ht="43.5" customHeight="1" x14ac:dyDescent="0.3">
      <c r="A27" s="484" t="s">
        <v>326</v>
      </c>
      <c r="B27" s="484"/>
      <c r="C27" s="484"/>
      <c r="D27" s="105" t="s">
        <v>239</v>
      </c>
      <c r="E27" s="85">
        <v>6250</v>
      </c>
      <c r="F27" s="85">
        <v>6260</v>
      </c>
      <c r="G27" s="85">
        <v>6270</v>
      </c>
      <c r="H27" s="85">
        <v>6280</v>
      </c>
      <c r="I27" s="486">
        <v>6290</v>
      </c>
      <c r="J27" s="486"/>
    </row>
    <row r="28" spans="1:10" ht="42.75" customHeight="1" x14ac:dyDescent="0.3">
      <c r="A28" s="484" t="s">
        <v>44</v>
      </c>
      <c r="B28" s="484"/>
      <c r="C28" s="484"/>
      <c r="D28" s="104" t="s">
        <v>19</v>
      </c>
      <c r="E28" s="85">
        <v>175</v>
      </c>
      <c r="F28" s="85">
        <v>179</v>
      </c>
      <c r="G28" s="85">
        <v>183</v>
      </c>
      <c r="H28" s="85">
        <v>187</v>
      </c>
      <c r="I28" s="486">
        <v>191</v>
      </c>
      <c r="J28" s="486"/>
    </row>
    <row r="29" spans="1:10" ht="47.25" customHeight="1" x14ac:dyDescent="0.3">
      <c r="A29" s="484" t="s">
        <v>327</v>
      </c>
      <c r="B29" s="484"/>
      <c r="C29" s="484"/>
      <c r="D29" s="104" t="s">
        <v>238</v>
      </c>
      <c r="E29" s="85">
        <v>27623</v>
      </c>
      <c r="F29" s="85">
        <v>27656</v>
      </c>
      <c r="G29" s="85">
        <v>28671</v>
      </c>
      <c r="H29" s="85">
        <v>29793</v>
      </c>
      <c r="I29" s="486">
        <v>30056</v>
      </c>
      <c r="J29" s="486"/>
    </row>
    <row r="30" spans="1:10" ht="45" customHeight="1" x14ac:dyDescent="0.3">
      <c r="A30" s="484" t="s">
        <v>328</v>
      </c>
      <c r="B30" s="484"/>
      <c r="C30" s="484"/>
      <c r="D30" s="104" t="s">
        <v>19</v>
      </c>
      <c r="E30" s="106">
        <v>6.6000000000000003E-2</v>
      </c>
      <c r="F30" s="106">
        <v>6.5000000000000002E-2</v>
      </c>
      <c r="G30" s="106">
        <v>6.4000000000000001E-2</v>
      </c>
      <c r="H30" s="106">
        <v>6.3E-2</v>
      </c>
      <c r="I30" s="485">
        <v>6.2E-2</v>
      </c>
      <c r="J30" s="485"/>
    </row>
    <row r="31" spans="1:10" ht="48" customHeight="1" x14ac:dyDescent="0.3">
      <c r="A31" s="484" t="s">
        <v>468</v>
      </c>
      <c r="B31" s="484"/>
      <c r="C31" s="484"/>
      <c r="D31" s="104" t="s">
        <v>587</v>
      </c>
      <c r="E31" s="85">
        <v>70</v>
      </c>
      <c r="F31" s="85">
        <v>90</v>
      </c>
      <c r="G31" s="85">
        <v>100</v>
      </c>
      <c r="H31" s="85">
        <v>100</v>
      </c>
      <c r="I31" s="486">
        <v>100</v>
      </c>
      <c r="J31" s="486"/>
    </row>
  </sheetData>
  <mergeCells count="48">
    <mergeCell ref="F1:J1"/>
    <mergeCell ref="A4:J4"/>
    <mergeCell ref="A6:A8"/>
    <mergeCell ref="B6:J6"/>
    <mergeCell ref="B8:E8"/>
    <mergeCell ref="A2:J2"/>
    <mergeCell ref="A3:J3"/>
    <mergeCell ref="B5:J5"/>
    <mergeCell ref="B7:E7"/>
    <mergeCell ref="A16:C16"/>
    <mergeCell ref="I16:J16"/>
    <mergeCell ref="A17:C17"/>
    <mergeCell ref="I17:J17"/>
    <mergeCell ref="A9:A15"/>
    <mergeCell ref="B9:B10"/>
    <mergeCell ref="C9:C10"/>
    <mergeCell ref="D9:D10"/>
    <mergeCell ref="E9:J9"/>
    <mergeCell ref="B11:B15"/>
    <mergeCell ref="C11:C15"/>
    <mergeCell ref="A18:C18"/>
    <mergeCell ref="I18:J18"/>
    <mergeCell ref="A19:C19"/>
    <mergeCell ref="I19:J19"/>
    <mergeCell ref="A20:C20"/>
    <mergeCell ref="I20:J20"/>
    <mergeCell ref="A21:C21"/>
    <mergeCell ref="I21:J21"/>
    <mergeCell ref="A22:C22"/>
    <mergeCell ref="I22:J22"/>
    <mergeCell ref="A23:C23"/>
    <mergeCell ref="I23:J23"/>
    <mergeCell ref="A24:C24"/>
    <mergeCell ref="I24:J24"/>
    <mergeCell ref="A25:C25"/>
    <mergeCell ref="I25:J25"/>
    <mergeCell ref="A26:C26"/>
    <mergeCell ref="I26:J26"/>
    <mergeCell ref="A30:C30"/>
    <mergeCell ref="I30:J30"/>
    <mergeCell ref="A31:C31"/>
    <mergeCell ref="I31:J31"/>
    <mergeCell ref="A27:C27"/>
    <mergeCell ref="I27:J27"/>
    <mergeCell ref="A28:C28"/>
    <mergeCell ref="I28:J28"/>
    <mergeCell ref="A29:C29"/>
    <mergeCell ref="I29:J29"/>
  </mergeCells>
  <pageMargins left="0.23622047244094491" right="0.23622047244094491" top="0.23622047244094491" bottom="0.23622047244094491" header="0.31496062992125984" footer="0.31496062992125984"/>
  <pageSetup paperSize="9" fitToHeight="0" orientation="landscape" r:id="rId1"/>
  <rowBreaks count="1" manualBreakCount="1">
    <brk id="19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topLeftCell="A10" zoomScale="60" zoomScaleNormal="75" workbookViewId="0">
      <selection sqref="A1:N24"/>
    </sheetView>
  </sheetViews>
  <sheetFormatPr defaultColWidth="9.109375" defaultRowHeight="13.8" x14ac:dyDescent="0.25"/>
  <cols>
    <col min="1" max="1" width="6.109375" style="112" bestFit="1" customWidth="1"/>
    <col min="2" max="2" width="21.33203125" style="112" customWidth="1"/>
    <col min="3" max="6" width="12.5546875" style="112" customWidth="1"/>
    <col min="7" max="7" width="33.6640625" style="112" customWidth="1"/>
    <col min="8" max="8" width="22.5546875" style="112" customWidth="1"/>
    <col min="9" max="9" width="15.33203125" style="112" customWidth="1"/>
    <col min="10" max="14" width="12.5546875" style="112" customWidth="1"/>
    <col min="15" max="16384" width="9.109375" style="112"/>
  </cols>
  <sheetData>
    <row r="1" spans="1:14" ht="67.5" customHeight="1" x14ac:dyDescent="0.25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299" t="s">
        <v>424</v>
      </c>
      <c r="L1" s="299"/>
      <c r="M1" s="299"/>
      <c r="N1" s="299"/>
    </row>
    <row r="2" spans="1:14" x14ac:dyDescent="0.25">
      <c r="A2" s="496" t="s">
        <v>329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</row>
    <row r="3" spans="1:14" ht="15.75" customHeight="1" x14ac:dyDescent="0.25">
      <c r="A3" s="496" t="s">
        <v>308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</row>
    <row r="4" spans="1:14" ht="15" customHeight="1" x14ac:dyDescent="0.2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ht="15" customHeight="1" x14ac:dyDescent="0.25">
      <c r="A5" s="494" t="s">
        <v>60</v>
      </c>
      <c r="B5" s="494" t="s">
        <v>61</v>
      </c>
      <c r="C5" s="494" t="s">
        <v>62</v>
      </c>
      <c r="D5" s="494"/>
      <c r="E5" s="494"/>
      <c r="F5" s="494"/>
      <c r="G5" s="494" t="s">
        <v>63</v>
      </c>
      <c r="H5" s="494" t="s">
        <v>64</v>
      </c>
      <c r="I5" s="494" t="s">
        <v>65</v>
      </c>
      <c r="J5" s="494" t="s">
        <v>66</v>
      </c>
      <c r="K5" s="494"/>
      <c r="L5" s="494"/>
      <c r="M5" s="494"/>
      <c r="N5" s="494"/>
    </row>
    <row r="6" spans="1:14" ht="52.8" x14ac:dyDescent="0.25">
      <c r="A6" s="494"/>
      <c r="B6" s="494"/>
      <c r="C6" s="246" t="s">
        <v>216</v>
      </c>
      <c r="D6" s="246" t="s">
        <v>11</v>
      </c>
      <c r="E6" s="246" t="s">
        <v>217</v>
      </c>
      <c r="F6" s="246" t="s">
        <v>240</v>
      </c>
      <c r="G6" s="494"/>
      <c r="H6" s="494"/>
      <c r="I6" s="494"/>
      <c r="J6" s="246" t="s">
        <v>9</v>
      </c>
      <c r="K6" s="246" t="s">
        <v>10</v>
      </c>
      <c r="L6" s="246" t="s">
        <v>210</v>
      </c>
      <c r="M6" s="246" t="s">
        <v>211</v>
      </c>
      <c r="N6" s="246" t="s">
        <v>212</v>
      </c>
    </row>
    <row r="7" spans="1:14" ht="15" customHeight="1" x14ac:dyDescent="0.25">
      <c r="A7" s="246">
        <v>1</v>
      </c>
      <c r="B7" s="246">
        <v>2</v>
      </c>
      <c r="C7" s="246">
        <v>3</v>
      </c>
      <c r="D7" s="246">
        <v>4</v>
      </c>
      <c r="E7" s="246">
        <v>5</v>
      </c>
      <c r="F7" s="246">
        <v>6</v>
      </c>
      <c r="G7" s="246">
        <v>7</v>
      </c>
      <c r="H7" s="246">
        <v>8</v>
      </c>
      <c r="I7" s="246">
        <v>9</v>
      </c>
      <c r="J7" s="246">
        <v>10</v>
      </c>
      <c r="K7" s="246">
        <v>11</v>
      </c>
      <c r="L7" s="246">
        <v>12</v>
      </c>
      <c r="M7" s="246">
        <v>13</v>
      </c>
      <c r="N7" s="246">
        <v>14</v>
      </c>
    </row>
    <row r="8" spans="1:14" ht="15" customHeight="1" x14ac:dyDescent="0.25">
      <c r="A8" s="495" t="s">
        <v>589</v>
      </c>
      <c r="B8" s="495"/>
      <c r="C8" s="495"/>
      <c r="D8" s="495"/>
      <c r="E8" s="495"/>
      <c r="F8" s="495"/>
      <c r="G8" s="495"/>
      <c r="H8" s="495"/>
      <c r="I8" s="495"/>
      <c r="J8" s="495"/>
      <c r="K8" s="495"/>
      <c r="L8" s="495"/>
      <c r="M8" s="495"/>
      <c r="N8" s="495"/>
    </row>
    <row r="9" spans="1:14" ht="92.4" x14ac:dyDescent="0.25">
      <c r="A9" s="494" t="s">
        <v>94</v>
      </c>
      <c r="B9" s="494" t="s">
        <v>590</v>
      </c>
      <c r="C9" s="494">
        <v>0</v>
      </c>
      <c r="D9" s="494">
        <v>0</v>
      </c>
      <c r="E9" s="494">
        <v>0</v>
      </c>
      <c r="F9" s="494">
        <v>0</v>
      </c>
      <c r="G9" s="191" t="s">
        <v>591</v>
      </c>
      <c r="H9" s="185" t="s">
        <v>41</v>
      </c>
      <c r="I9" s="85">
        <v>67968</v>
      </c>
      <c r="J9" s="85">
        <v>73289</v>
      </c>
      <c r="K9" s="85">
        <v>79019</v>
      </c>
      <c r="L9" s="85">
        <v>85317</v>
      </c>
      <c r="M9" s="85">
        <v>87213</v>
      </c>
      <c r="N9" s="85">
        <v>90802</v>
      </c>
    </row>
    <row r="10" spans="1:14" ht="39.6" x14ac:dyDescent="0.25">
      <c r="A10" s="494"/>
      <c r="B10" s="494"/>
      <c r="C10" s="494"/>
      <c r="D10" s="494"/>
      <c r="E10" s="494"/>
      <c r="F10" s="494"/>
      <c r="G10" s="191" t="s">
        <v>322</v>
      </c>
      <c r="H10" s="185" t="s">
        <v>592</v>
      </c>
      <c r="I10" s="85">
        <v>16836</v>
      </c>
      <c r="J10" s="85">
        <v>20276.330000000002</v>
      </c>
      <c r="K10" s="85">
        <v>21577.53</v>
      </c>
      <c r="L10" s="103">
        <v>22929</v>
      </c>
      <c r="M10" s="85">
        <v>23411</v>
      </c>
      <c r="N10" s="85">
        <v>24013</v>
      </c>
    </row>
    <row r="11" spans="1:14" ht="52.8" x14ac:dyDescent="0.25">
      <c r="A11" s="494"/>
      <c r="B11" s="494"/>
      <c r="C11" s="494"/>
      <c r="D11" s="494"/>
      <c r="E11" s="494"/>
      <c r="F11" s="494"/>
      <c r="G11" s="191" t="s">
        <v>237</v>
      </c>
      <c r="H11" s="185" t="s">
        <v>592</v>
      </c>
      <c r="I11" s="85">
        <v>12537</v>
      </c>
      <c r="J11" s="85">
        <v>16871</v>
      </c>
      <c r="K11" s="85">
        <v>17789</v>
      </c>
      <c r="L11" s="85">
        <v>18768</v>
      </c>
      <c r="M11" s="85">
        <v>19294</v>
      </c>
      <c r="N11" s="85">
        <v>20905</v>
      </c>
    </row>
    <row r="12" spans="1:14" ht="26.4" x14ac:dyDescent="0.25">
      <c r="A12" s="494"/>
      <c r="B12" s="494"/>
      <c r="C12" s="494"/>
      <c r="D12" s="494"/>
      <c r="E12" s="494"/>
      <c r="F12" s="494"/>
      <c r="G12" s="191" t="s">
        <v>42</v>
      </c>
      <c r="H12" s="192" t="s">
        <v>19</v>
      </c>
      <c r="I12" s="85">
        <v>4398</v>
      </c>
      <c r="J12" s="85">
        <v>1400</v>
      </c>
      <c r="K12" s="85">
        <v>1450</v>
      </c>
      <c r="L12" s="85">
        <v>1500</v>
      </c>
      <c r="M12" s="85">
        <v>1530</v>
      </c>
      <c r="N12" s="85">
        <v>1550</v>
      </c>
    </row>
    <row r="13" spans="1:14" ht="105.75" customHeight="1" x14ac:dyDescent="0.25">
      <c r="A13" s="494"/>
      <c r="B13" s="494"/>
      <c r="C13" s="494"/>
      <c r="D13" s="494"/>
      <c r="E13" s="494"/>
      <c r="F13" s="494"/>
      <c r="G13" s="247" t="s">
        <v>425</v>
      </c>
      <c r="H13" s="192" t="s">
        <v>587</v>
      </c>
      <c r="I13" s="86">
        <v>102.3</v>
      </c>
      <c r="J13" s="86">
        <v>105.4</v>
      </c>
      <c r="K13" s="86">
        <v>105.6</v>
      </c>
      <c r="L13" s="86">
        <v>106</v>
      </c>
      <c r="M13" s="86">
        <v>106.26666666666701</v>
      </c>
      <c r="N13" s="86">
        <v>106.566666666667</v>
      </c>
    </row>
    <row r="14" spans="1:14" ht="52.8" x14ac:dyDescent="0.25">
      <c r="A14" s="494"/>
      <c r="B14" s="494"/>
      <c r="C14" s="494"/>
      <c r="D14" s="494"/>
      <c r="E14" s="494"/>
      <c r="F14" s="494"/>
      <c r="G14" s="247" t="s">
        <v>43</v>
      </c>
      <c r="H14" s="185" t="s">
        <v>592</v>
      </c>
      <c r="I14" s="85">
        <v>48918</v>
      </c>
      <c r="J14" s="85">
        <v>29668</v>
      </c>
      <c r="K14" s="85">
        <v>30498</v>
      </c>
      <c r="L14" s="85">
        <v>31294.666666666701</v>
      </c>
      <c r="M14" s="85">
        <v>32099.666666666701</v>
      </c>
      <c r="N14" s="85">
        <v>32904.666666666701</v>
      </c>
    </row>
    <row r="15" spans="1:14" ht="52.8" x14ac:dyDescent="0.25">
      <c r="A15" s="494"/>
      <c r="B15" s="494"/>
      <c r="C15" s="494"/>
      <c r="D15" s="494"/>
      <c r="E15" s="494"/>
      <c r="F15" s="494"/>
      <c r="G15" s="247" t="s">
        <v>323</v>
      </c>
      <c r="H15" s="192" t="s">
        <v>19</v>
      </c>
      <c r="I15" s="85">
        <v>1</v>
      </c>
      <c r="J15" s="85">
        <v>2</v>
      </c>
      <c r="K15" s="85">
        <v>3</v>
      </c>
      <c r="L15" s="85">
        <v>4</v>
      </c>
      <c r="M15" s="85">
        <v>5</v>
      </c>
      <c r="N15" s="85">
        <v>6</v>
      </c>
    </row>
    <row r="16" spans="1:14" ht="39.6" x14ac:dyDescent="0.25">
      <c r="A16" s="494"/>
      <c r="B16" s="494"/>
      <c r="C16" s="494"/>
      <c r="D16" s="494"/>
      <c r="E16" s="494"/>
      <c r="F16" s="494"/>
      <c r="G16" s="191" t="s">
        <v>324</v>
      </c>
      <c r="H16" s="192" t="s">
        <v>19</v>
      </c>
      <c r="I16" s="85">
        <v>19</v>
      </c>
      <c r="J16" s="85">
        <v>20</v>
      </c>
      <c r="K16" s="85">
        <v>21</v>
      </c>
      <c r="L16" s="85">
        <v>22</v>
      </c>
      <c r="M16" s="85">
        <v>23</v>
      </c>
      <c r="N16" s="85">
        <v>24</v>
      </c>
    </row>
    <row r="17" spans="1:14" ht="39.6" x14ac:dyDescent="0.25">
      <c r="A17" s="494"/>
      <c r="B17" s="494"/>
      <c r="C17" s="494"/>
      <c r="D17" s="494"/>
      <c r="E17" s="494"/>
      <c r="F17" s="494"/>
      <c r="G17" s="191" t="s">
        <v>325</v>
      </c>
      <c r="H17" s="192" t="s">
        <v>587</v>
      </c>
      <c r="I17" s="193">
        <v>3.84</v>
      </c>
      <c r="J17" s="193">
        <v>4.0999999999999996</v>
      </c>
      <c r="K17" s="86">
        <v>5.05</v>
      </c>
      <c r="L17" s="86">
        <v>6</v>
      </c>
      <c r="M17" s="86">
        <v>6.95</v>
      </c>
      <c r="N17" s="86">
        <v>7.9</v>
      </c>
    </row>
    <row r="18" spans="1:14" ht="92.4" x14ac:dyDescent="0.25">
      <c r="A18" s="494"/>
      <c r="B18" s="494"/>
      <c r="C18" s="494"/>
      <c r="D18" s="494"/>
      <c r="E18" s="494"/>
      <c r="F18" s="494"/>
      <c r="G18" s="191" t="s">
        <v>593</v>
      </c>
      <c r="H18" s="192" t="s">
        <v>587</v>
      </c>
      <c r="I18" s="86">
        <v>62.4</v>
      </c>
      <c r="J18" s="86">
        <v>63.8</v>
      </c>
      <c r="K18" s="86">
        <v>65.400000000000006</v>
      </c>
      <c r="L18" s="86">
        <v>67</v>
      </c>
      <c r="M18" s="86">
        <v>68.599999999999994</v>
      </c>
      <c r="N18" s="86">
        <v>70.2</v>
      </c>
    </row>
    <row r="19" spans="1:14" ht="66" x14ac:dyDescent="0.25">
      <c r="A19" s="494"/>
      <c r="B19" s="494"/>
      <c r="C19" s="494"/>
      <c r="D19" s="494"/>
      <c r="E19" s="494"/>
      <c r="F19" s="494"/>
      <c r="G19" s="194" t="s">
        <v>326</v>
      </c>
      <c r="H19" s="185" t="s">
        <v>594</v>
      </c>
      <c r="I19" s="85">
        <v>6238</v>
      </c>
      <c r="J19" s="85">
        <v>6250</v>
      </c>
      <c r="K19" s="85">
        <v>6260</v>
      </c>
      <c r="L19" s="85">
        <v>6270</v>
      </c>
      <c r="M19" s="85">
        <v>6280</v>
      </c>
      <c r="N19" s="85">
        <v>6290</v>
      </c>
    </row>
    <row r="20" spans="1:14" ht="39.6" x14ac:dyDescent="0.25">
      <c r="A20" s="494"/>
      <c r="B20" s="494"/>
      <c r="C20" s="494"/>
      <c r="D20" s="494"/>
      <c r="E20" s="494"/>
      <c r="F20" s="494"/>
      <c r="G20" s="194" t="s">
        <v>44</v>
      </c>
      <c r="H20" s="195" t="s">
        <v>19</v>
      </c>
      <c r="I20" s="103">
        <v>171</v>
      </c>
      <c r="J20" s="103">
        <v>175</v>
      </c>
      <c r="K20" s="103">
        <f>J20+4</f>
        <v>179</v>
      </c>
      <c r="L20" s="103">
        <f>K20+4</f>
        <v>183</v>
      </c>
      <c r="M20" s="103">
        <f>L20+4</f>
        <v>187</v>
      </c>
      <c r="N20" s="103">
        <f>M20+4</f>
        <v>191</v>
      </c>
    </row>
    <row r="21" spans="1:14" ht="26.4" x14ac:dyDescent="0.25">
      <c r="A21" s="497"/>
      <c r="B21" s="497"/>
      <c r="C21" s="497"/>
      <c r="D21" s="497"/>
      <c r="E21" s="497"/>
      <c r="F21" s="440"/>
      <c r="G21" s="194" t="s">
        <v>327</v>
      </c>
      <c r="H21" s="228" t="s">
        <v>592</v>
      </c>
      <c r="I21" s="103">
        <f>80.61+324.688+11248.4+8248.6+1206</f>
        <v>21108.298000000003</v>
      </c>
      <c r="J21" s="103">
        <f>52+342.871+18381+7586.9+1260</f>
        <v>27622.771000000001</v>
      </c>
      <c r="K21" s="103">
        <f>45+363.786+15398+10529.7+1320</f>
        <v>27656.486000000001</v>
      </c>
      <c r="L21" s="103">
        <f>53+385.249+15608+11244.7+1380</f>
        <v>28670.949000000001</v>
      </c>
      <c r="M21" s="103">
        <f>51+408.749+16110+11782.8+1440</f>
        <v>29792.548999999999</v>
      </c>
      <c r="N21" s="103">
        <f>60+432.865+16741+11321.9+1500</f>
        <v>30055.764999999999</v>
      </c>
    </row>
    <row r="22" spans="1:14" ht="66" x14ac:dyDescent="0.25">
      <c r="A22" s="497"/>
      <c r="B22" s="497"/>
      <c r="C22" s="497"/>
      <c r="D22" s="497"/>
      <c r="E22" s="497"/>
      <c r="F22" s="440"/>
      <c r="G22" s="194" t="s">
        <v>328</v>
      </c>
      <c r="H22" s="104" t="s">
        <v>19</v>
      </c>
      <c r="I22" s="106">
        <v>6.7000000000000004E-2</v>
      </c>
      <c r="J22" s="106">
        <v>6.6000000000000003E-2</v>
      </c>
      <c r="K22" s="106">
        <v>6.5000000000000002E-2</v>
      </c>
      <c r="L22" s="106">
        <v>6.4000000000000001E-2</v>
      </c>
      <c r="M22" s="106">
        <v>6.3E-2</v>
      </c>
      <c r="N22" s="106">
        <v>6.2E-2</v>
      </c>
    </row>
    <row r="23" spans="1:14" ht="66" x14ac:dyDescent="0.25">
      <c r="A23" s="497"/>
      <c r="B23" s="497"/>
      <c r="C23" s="497"/>
      <c r="D23" s="497"/>
      <c r="E23" s="497"/>
      <c r="F23" s="440"/>
      <c r="G23" s="229" t="s">
        <v>595</v>
      </c>
      <c r="H23" s="192" t="s">
        <v>587</v>
      </c>
      <c r="I23" s="85">
        <v>60</v>
      </c>
      <c r="J23" s="85">
        <v>70</v>
      </c>
      <c r="K23" s="85">
        <v>90</v>
      </c>
      <c r="L23" s="85">
        <v>100</v>
      </c>
      <c r="M23" s="85">
        <v>100</v>
      </c>
      <c r="N23" s="85">
        <v>100</v>
      </c>
    </row>
    <row r="24" spans="1:14" ht="14.4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</sheetData>
  <mergeCells count="17">
    <mergeCell ref="F9:F23"/>
    <mergeCell ref="A2:N2"/>
    <mergeCell ref="A3:N3"/>
    <mergeCell ref="A5:A6"/>
    <mergeCell ref="B5:B6"/>
    <mergeCell ref="C5:F5"/>
    <mergeCell ref="G5:G6"/>
    <mergeCell ref="A9:A23"/>
    <mergeCell ref="B9:B23"/>
    <mergeCell ref="C9:C23"/>
    <mergeCell ref="D9:D23"/>
    <mergeCell ref="E9:E23"/>
    <mergeCell ref="H5:H6"/>
    <mergeCell ref="K1:N1"/>
    <mergeCell ref="I5:I6"/>
    <mergeCell ref="J5:N5"/>
    <mergeCell ref="A8:N8"/>
  </mergeCells>
  <pageMargins left="0.23622047244094491" right="0.23622047244094491" top="0.23622047244094491" bottom="0.23622047244094491" header="0.31496062992125984" footer="0.31496062992125984"/>
  <pageSetup paperSize="9" scale="67" fitToHeight="0" orientation="landscape" r:id="rId1"/>
  <rowBreaks count="2" manualBreakCount="2">
    <brk id="13" max="16383" man="1"/>
    <brk id="21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8"/>
  <sheetViews>
    <sheetView view="pageBreakPreview" zoomScale="60" zoomScaleNormal="100" workbookViewId="0">
      <selection activeCell="I5" sqref="I5"/>
    </sheetView>
  </sheetViews>
  <sheetFormatPr defaultColWidth="9.109375" defaultRowHeight="13.2" x14ac:dyDescent="0.25"/>
  <cols>
    <col min="1" max="1" width="9.109375" style="145"/>
    <col min="2" max="2" width="30.33203125" style="145" customWidth="1"/>
    <col min="3" max="3" width="20.109375" style="145" customWidth="1"/>
    <col min="4" max="4" width="57.6640625" style="145" customWidth="1"/>
    <col min="5" max="5" width="38.109375" style="145" customWidth="1"/>
    <col min="6" max="6" width="36.44140625" style="145" customWidth="1"/>
    <col min="7" max="16384" width="9.109375" style="145"/>
  </cols>
  <sheetData>
    <row r="1" spans="1:13" ht="87" customHeight="1" x14ac:dyDescent="0.25">
      <c r="A1" s="144"/>
      <c r="B1" s="147"/>
      <c r="C1" s="144"/>
      <c r="D1" s="148"/>
      <c r="E1" s="320" t="s">
        <v>507</v>
      </c>
      <c r="F1" s="320"/>
    </row>
    <row r="2" spans="1:13" ht="60" customHeight="1" x14ac:dyDescent="0.25">
      <c r="A2" s="498" t="s">
        <v>545</v>
      </c>
      <c r="B2" s="498"/>
      <c r="C2" s="498"/>
      <c r="D2" s="498"/>
      <c r="E2" s="498"/>
      <c r="F2" s="498"/>
      <c r="G2" s="155"/>
      <c r="H2" s="155"/>
    </row>
    <row r="3" spans="1:13" ht="51" customHeight="1" x14ac:dyDescent="0.25">
      <c r="A3" s="83" t="s">
        <v>427</v>
      </c>
      <c r="B3" s="152" t="s">
        <v>428</v>
      </c>
      <c r="C3" s="83" t="s">
        <v>135</v>
      </c>
      <c r="D3" s="83" t="s">
        <v>429</v>
      </c>
      <c r="E3" s="83" t="s">
        <v>430</v>
      </c>
      <c r="F3" s="83" t="s">
        <v>431</v>
      </c>
      <c r="G3" s="144"/>
      <c r="H3" s="144"/>
      <c r="I3" s="144"/>
      <c r="J3" s="144"/>
      <c r="K3" s="144"/>
      <c r="L3" s="144"/>
      <c r="M3" s="144"/>
    </row>
    <row r="4" spans="1:13" ht="184.8" x14ac:dyDescent="0.25">
      <c r="A4" s="156">
        <v>1</v>
      </c>
      <c r="B4" s="68" t="str">
        <f>'Приложение 23 ПП IV'!G9</f>
        <v xml:space="preserve">Среднемесячная начисленная заработная плата работников организаций, не относящихся к субъектам малого предпринимательства, средняя численность работников которых превышает 15 человек      </v>
      </c>
      <c r="C4" s="241" t="str">
        <f>'Приложение 23 ПП IV'!H9</f>
        <v>рублей</v>
      </c>
      <c r="D4" s="68" t="s">
        <v>508</v>
      </c>
      <c r="E4" s="68" t="s">
        <v>509</v>
      </c>
      <c r="F4" s="156" t="s">
        <v>446</v>
      </c>
    </row>
    <row r="5" spans="1:13" ht="105.6" x14ac:dyDescent="0.25">
      <c r="A5" s="156">
        <v>2</v>
      </c>
      <c r="B5" s="159" t="str">
        <f>'Приложение 23 ПП IV'!G10</f>
        <v xml:space="preserve">Инвестиции в основной капитал за счёт всех источников финансирования в ценах соответствующих лет    </v>
      </c>
      <c r="C5" s="241" t="str">
        <f>'Приложение 23 ПП IV'!H10</f>
        <v>млн.
рублей</v>
      </c>
      <c r="D5" s="68" t="s">
        <v>510</v>
      </c>
      <c r="E5" s="68" t="s">
        <v>511</v>
      </c>
      <c r="F5" s="156" t="s">
        <v>446</v>
      </c>
    </row>
    <row r="6" spans="1:13" ht="132" x14ac:dyDescent="0.25">
      <c r="A6" s="156">
        <v>3</v>
      </c>
      <c r="B6" s="159" t="str">
        <f>'Приложение 23 ПП IV'!G11</f>
        <v>Инвестиции в основной капитал (за исключением бюджетных средств) без инвестиций, направленных на строительство жилья</v>
      </c>
      <c r="C6" s="241" t="str">
        <f>'Приложение 23 ПП IV'!H11</f>
        <v>млн.
рублей</v>
      </c>
      <c r="D6" s="68" t="s">
        <v>512</v>
      </c>
      <c r="E6" s="68" t="s">
        <v>513</v>
      </c>
      <c r="F6" s="156" t="s">
        <v>446</v>
      </c>
    </row>
    <row r="7" spans="1:13" ht="39.6" x14ac:dyDescent="0.25">
      <c r="A7" s="156">
        <v>4</v>
      </c>
      <c r="B7" s="159" t="str">
        <f>'Приложение 23 ПП IV'!G12</f>
        <v>Количество созданных рабочих мест, всего</v>
      </c>
      <c r="C7" s="241" t="str">
        <f>'Приложение 23 ПП IV'!H12</f>
        <v>единиц</v>
      </c>
      <c r="D7" s="68" t="s">
        <v>514</v>
      </c>
      <c r="E7" s="68" t="s">
        <v>515</v>
      </c>
      <c r="F7" s="156" t="s">
        <v>446</v>
      </c>
    </row>
    <row r="8" spans="1:13" ht="158.4" x14ac:dyDescent="0.25">
      <c r="A8" s="156">
        <v>5</v>
      </c>
      <c r="B8" s="159" t="str">
        <f>'Приложение 23 ПП IV'!G13</f>
        <v>Темп роста отгруженных товаров собственного производства, выполненных работ и услуг собственными силами по промышленным видам деятельности, в процентах к предыдущему периоду</v>
      </c>
      <c r="C8" s="241" t="str">
        <f>'Приложение 23 ПП IV'!H13</f>
        <v>%</v>
      </c>
      <c r="D8" s="68" t="s">
        <v>517</v>
      </c>
      <c r="E8" s="68" t="s">
        <v>516</v>
      </c>
      <c r="F8" s="156" t="s">
        <v>446</v>
      </c>
    </row>
    <row r="9" spans="1:13" ht="66" x14ac:dyDescent="0.25">
      <c r="A9" s="156">
        <v>6</v>
      </c>
      <c r="B9" s="159" t="str">
        <f>'Приложение 23 ПП IV'!G14</f>
        <v>Объём отгруженной продукции высокотехнологичных и наукоёмких видов экономической деятельности по крупным и средним организациям</v>
      </c>
      <c r="C9" s="241" t="str">
        <f>'Приложение 23 ПП IV'!H14</f>
        <v>млн.
рублей</v>
      </c>
      <c r="D9" s="68" t="s">
        <v>519</v>
      </c>
      <c r="E9" s="68" t="s">
        <v>518</v>
      </c>
      <c r="F9" s="156" t="s">
        <v>446</v>
      </c>
    </row>
    <row r="10" spans="1:13" ht="79.2" x14ac:dyDescent="0.25">
      <c r="A10" s="156">
        <v>7</v>
      </c>
      <c r="B10" s="159" t="str">
        <f>'Приложение 23 ПП IV'!G15</f>
        <v>Количество многопрофильных индустриальных парков, технологических парков, промышленных площадок</v>
      </c>
      <c r="C10" s="241" t="str">
        <f>'Приложение 23 ПП IV'!H15</f>
        <v>единиц</v>
      </c>
      <c r="D10" s="68" t="s">
        <v>521</v>
      </c>
      <c r="E10" s="68" t="s">
        <v>520</v>
      </c>
      <c r="F10" s="156" t="s">
        <v>446</v>
      </c>
    </row>
    <row r="11" spans="1:13" ht="79.2" x14ac:dyDescent="0.25">
      <c r="A11" s="156">
        <v>8</v>
      </c>
      <c r="B11" s="159" t="str">
        <f>'Приложение 23 ПП IV'!G16</f>
        <v>Количество привлечённых инвесторов на территории муниципальных образований Московской области</v>
      </c>
      <c r="C11" s="241" t="str">
        <f>'Приложение 23 ПП IV'!H16</f>
        <v>единиц</v>
      </c>
      <c r="D11" s="68" t="s">
        <v>523</v>
      </c>
      <c r="E11" s="68" t="s">
        <v>522</v>
      </c>
      <c r="F11" s="156" t="s">
        <v>446</v>
      </c>
    </row>
    <row r="12" spans="1:13" ht="211.2" x14ac:dyDescent="0.25">
      <c r="A12" s="156">
        <v>9</v>
      </c>
      <c r="B12" s="159" t="str">
        <f>'Приложение 23 ПП IV'!G17</f>
        <v>Увеличение реальной заработной платы в целом по системообразующим предприятиям</v>
      </c>
      <c r="C12" s="241" t="str">
        <f>'Приложение 23 ПП IV'!H17</f>
        <v>%</v>
      </c>
      <c r="D12" s="68" t="s">
        <v>524</v>
      </c>
      <c r="E12" s="68" t="s">
        <v>509</v>
      </c>
      <c r="F12" s="156" t="s">
        <v>446</v>
      </c>
    </row>
    <row r="13" spans="1:13" ht="145.19999999999999" x14ac:dyDescent="0.25">
      <c r="A13" s="156">
        <v>10</v>
      </c>
      <c r="B13" s="159" t="str">
        <f>'Приложение 23 ПП IV'!G18</f>
        <v xml:space="preserve">Увеличение доли высококвалифицированных работников системообразующих предприятий  Московской области в числе квалифицированных работников системообразующих предприятий Московской области </v>
      </c>
      <c r="C13" s="241" t="str">
        <f>'Приложение 23 ПП IV'!H18</f>
        <v>%</v>
      </c>
      <c r="D13" s="68" t="s">
        <v>526</v>
      </c>
      <c r="E13" s="68" t="s">
        <v>525</v>
      </c>
      <c r="F13" s="156" t="s">
        <v>446</v>
      </c>
    </row>
    <row r="14" spans="1:13" ht="92.4" x14ac:dyDescent="0.25">
      <c r="A14" s="156">
        <v>11</v>
      </c>
      <c r="B14" s="159" t="str">
        <f>'Приложение 23 ПП IV'!G19</f>
        <v>Увеличение производительности труда в системообразующих предприятиях Московской области путём расчёта прироста выработки на одного работающего</v>
      </c>
      <c r="C14" s="241" t="str">
        <f>'Приложение 23 ПП IV'!H19</f>
        <v>тысяч 
рублей на человека</v>
      </c>
      <c r="D14" s="68" t="s">
        <v>528</v>
      </c>
      <c r="E14" s="68" t="s">
        <v>527</v>
      </c>
      <c r="F14" s="156" t="s">
        <v>446</v>
      </c>
    </row>
    <row r="15" spans="1:13" ht="118.8" x14ac:dyDescent="0.25">
      <c r="A15" s="156">
        <v>12</v>
      </c>
      <c r="B15" s="159" t="str">
        <f>'Приложение 23 ПП IV'!G20</f>
        <v>Количество привлеченных резидентов в индустриальные парки, технопарки и промзоны</v>
      </c>
      <c r="C15" s="241" t="str">
        <f>'Приложение 23 ПП IV'!H20</f>
        <v>единиц</v>
      </c>
      <c r="D15" s="68" t="s">
        <v>536</v>
      </c>
      <c r="E15" s="68" t="s">
        <v>529</v>
      </c>
      <c r="F15" s="156" t="s">
        <v>446</v>
      </c>
    </row>
    <row r="16" spans="1:13" ht="224.4" x14ac:dyDescent="0.25">
      <c r="A16" s="156">
        <v>13</v>
      </c>
      <c r="B16" s="159" t="str">
        <f>'Приложение 23 ПП IV'!G21</f>
        <v>Внутренние затраты на исследования и разработки</v>
      </c>
      <c r="C16" s="241" t="str">
        <f>'Приложение 23 ПП IV'!H21</f>
        <v>млн.
рублей</v>
      </c>
      <c r="D16" s="68" t="s">
        <v>531</v>
      </c>
      <c r="E16" s="68" t="s">
        <v>530</v>
      </c>
      <c r="F16" s="156" t="s">
        <v>446</v>
      </c>
    </row>
    <row r="17" spans="1:6" ht="79.2" x14ac:dyDescent="0.25">
      <c r="A17" s="156">
        <v>14</v>
      </c>
      <c r="B17" s="159" t="str">
        <f>'Приложение 23 ПП IV'!G22</f>
        <v>Число пострадавших в результате несчастных случаев на производстве с тяжелым последствиями (смертельные, тяжелые, групповые) в расчете на 1000 работающих</v>
      </c>
      <c r="C17" s="241" t="str">
        <f>'Приложение 23 ПП IV'!H22</f>
        <v>единиц</v>
      </c>
      <c r="D17" s="68" t="s">
        <v>533</v>
      </c>
      <c r="E17" s="68" t="s">
        <v>532</v>
      </c>
      <c r="F17" s="156" t="s">
        <v>446</v>
      </c>
    </row>
    <row r="18" spans="1:6" ht="92.4" x14ac:dyDescent="0.25">
      <c r="A18" s="156">
        <v>15</v>
      </c>
      <c r="B18" s="159" t="str">
        <f>'Приложение 23 ПП IV'!G23</f>
        <v>Удельный вес рабочих мест, на которых проведена специальная оценка условий труда, в общем количестве рабочих (по кругу организаций муниципальной собственности)</v>
      </c>
      <c r="C18" s="241" t="str">
        <f>'Приложение 23 ПП IV'!H23</f>
        <v>%</v>
      </c>
      <c r="D18" s="68" t="s">
        <v>535</v>
      </c>
      <c r="E18" s="68" t="s">
        <v>534</v>
      </c>
      <c r="F18" s="156" t="s">
        <v>446</v>
      </c>
    </row>
  </sheetData>
  <mergeCells count="2">
    <mergeCell ref="E1:F1"/>
    <mergeCell ref="A2:F2"/>
  </mergeCells>
  <pageMargins left="0.70866141732283472" right="0.70866141732283472" top="0.74803149606299213" bottom="0.15748031496062992" header="0.31496062992125984" footer="0.31496062992125984"/>
  <pageSetup paperSize="9" scale="68" fitToHeight="0" orientation="landscape" r:id="rId1"/>
  <rowBreaks count="1" manualBreakCount="1">
    <brk id="14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view="pageBreakPreview" topLeftCell="A49" zoomScaleNormal="75" zoomScaleSheetLayoutView="100" workbookViewId="0">
      <selection sqref="A1:E55"/>
    </sheetView>
  </sheetViews>
  <sheetFormatPr defaultRowHeight="14.4" x14ac:dyDescent="0.3"/>
  <cols>
    <col min="1" max="1" width="24.33203125" customWidth="1"/>
    <col min="2" max="2" width="27.109375" bestFit="1" customWidth="1"/>
    <col min="3" max="3" width="27" customWidth="1"/>
    <col min="4" max="4" width="29.44140625" bestFit="1" customWidth="1"/>
    <col min="5" max="5" width="34.33203125" customWidth="1"/>
  </cols>
  <sheetData>
    <row r="1" spans="1:5" ht="63" customHeight="1" x14ac:dyDescent="0.3">
      <c r="A1" s="116"/>
      <c r="D1" s="461" t="s">
        <v>596</v>
      </c>
      <c r="E1" s="461"/>
    </row>
    <row r="2" spans="1:5" ht="48.75" customHeight="1" x14ac:dyDescent="0.3">
      <c r="A2" s="464" t="s">
        <v>330</v>
      </c>
      <c r="B2" s="464"/>
      <c r="C2" s="464"/>
      <c r="D2" s="464"/>
      <c r="E2" s="464"/>
    </row>
    <row r="3" spans="1:5" ht="15.75" customHeight="1" x14ac:dyDescent="0.3">
      <c r="A3" s="464" t="s">
        <v>582</v>
      </c>
      <c r="B3" s="464"/>
      <c r="C3" s="464"/>
      <c r="D3" s="464"/>
      <c r="E3" s="464"/>
    </row>
    <row r="4" spans="1:5" ht="15.6" x14ac:dyDescent="0.3">
      <c r="A4" s="69"/>
      <c r="B4" s="69"/>
      <c r="C4" s="69"/>
      <c r="D4" s="69"/>
      <c r="E4" s="69"/>
    </row>
    <row r="5" spans="1:5" ht="75" customHeight="1" x14ac:dyDescent="0.3">
      <c r="A5" s="188" t="s">
        <v>68</v>
      </c>
      <c r="B5" s="188" t="s">
        <v>54</v>
      </c>
      <c r="C5" s="188" t="s">
        <v>69</v>
      </c>
      <c r="D5" s="188" t="s">
        <v>70</v>
      </c>
      <c r="E5" s="188" t="s">
        <v>71</v>
      </c>
    </row>
    <row r="6" spans="1:5" ht="69" x14ac:dyDescent="0.3">
      <c r="A6" s="499" t="s">
        <v>597</v>
      </c>
      <c r="B6" s="87" t="s">
        <v>55</v>
      </c>
      <c r="C6" s="188" t="s">
        <v>13</v>
      </c>
      <c r="D6" s="188" t="s">
        <v>241</v>
      </c>
      <c r="E6" s="188" t="s">
        <v>13</v>
      </c>
    </row>
    <row r="7" spans="1:5" ht="69" x14ac:dyDescent="0.3">
      <c r="A7" s="500"/>
      <c r="B7" s="87" t="s">
        <v>14</v>
      </c>
      <c r="C7" s="188" t="s">
        <v>13</v>
      </c>
      <c r="D7" s="188" t="s">
        <v>241</v>
      </c>
      <c r="E7" s="188" t="s">
        <v>13</v>
      </c>
    </row>
    <row r="8" spans="1:5" ht="69" x14ac:dyDescent="0.3">
      <c r="A8" s="500"/>
      <c r="B8" s="87" t="s">
        <v>11</v>
      </c>
      <c r="C8" s="188" t="s">
        <v>13</v>
      </c>
      <c r="D8" s="188" t="s">
        <v>241</v>
      </c>
      <c r="E8" s="188" t="s">
        <v>13</v>
      </c>
    </row>
    <row r="9" spans="1:5" ht="69" x14ac:dyDescent="0.3">
      <c r="A9" s="500"/>
      <c r="B9" s="87" t="s">
        <v>12</v>
      </c>
      <c r="C9" s="188" t="s">
        <v>13</v>
      </c>
      <c r="D9" s="188" t="s">
        <v>241</v>
      </c>
      <c r="E9" s="188" t="s">
        <v>13</v>
      </c>
    </row>
    <row r="10" spans="1:5" ht="69" x14ac:dyDescent="0.3">
      <c r="A10" s="501"/>
      <c r="B10" s="87" t="s">
        <v>15</v>
      </c>
      <c r="C10" s="188" t="s">
        <v>13</v>
      </c>
      <c r="D10" s="188" t="s">
        <v>241</v>
      </c>
      <c r="E10" s="188" t="s">
        <v>13</v>
      </c>
    </row>
    <row r="11" spans="1:5" ht="69" x14ac:dyDescent="0.3">
      <c r="A11" s="499" t="s">
        <v>242</v>
      </c>
      <c r="B11" s="87" t="s">
        <v>55</v>
      </c>
      <c r="C11" s="188" t="s">
        <v>13</v>
      </c>
      <c r="D11" s="188" t="s">
        <v>241</v>
      </c>
      <c r="E11" s="188" t="s">
        <v>13</v>
      </c>
    </row>
    <row r="12" spans="1:5" ht="69" x14ac:dyDescent="0.3">
      <c r="A12" s="500"/>
      <c r="B12" s="87" t="s">
        <v>14</v>
      </c>
      <c r="C12" s="188" t="s">
        <v>13</v>
      </c>
      <c r="D12" s="188" t="s">
        <v>241</v>
      </c>
      <c r="E12" s="188" t="s">
        <v>13</v>
      </c>
    </row>
    <row r="13" spans="1:5" ht="69" x14ac:dyDescent="0.3">
      <c r="A13" s="500"/>
      <c r="B13" s="87" t="s">
        <v>11</v>
      </c>
      <c r="C13" s="188" t="s">
        <v>13</v>
      </c>
      <c r="D13" s="188" t="s">
        <v>241</v>
      </c>
      <c r="E13" s="188" t="s">
        <v>13</v>
      </c>
    </row>
    <row r="14" spans="1:5" ht="69" x14ac:dyDescent="0.3">
      <c r="A14" s="500"/>
      <c r="B14" s="87" t="s">
        <v>12</v>
      </c>
      <c r="C14" s="188" t="s">
        <v>13</v>
      </c>
      <c r="D14" s="188" t="s">
        <v>241</v>
      </c>
      <c r="E14" s="188" t="s">
        <v>13</v>
      </c>
    </row>
    <row r="15" spans="1:5" ht="75" customHeight="1" x14ac:dyDescent="0.3">
      <c r="A15" s="501"/>
      <c r="B15" s="87" t="s">
        <v>15</v>
      </c>
      <c r="C15" s="188" t="s">
        <v>13</v>
      </c>
      <c r="D15" s="188" t="s">
        <v>241</v>
      </c>
      <c r="E15" s="188" t="s">
        <v>13</v>
      </c>
    </row>
    <row r="16" spans="1:5" ht="75" customHeight="1" x14ac:dyDescent="0.3">
      <c r="A16" s="455" t="s">
        <v>598</v>
      </c>
      <c r="B16" s="87" t="s">
        <v>55</v>
      </c>
      <c r="C16" s="188" t="s">
        <v>13</v>
      </c>
      <c r="D16" s="188" t="s">
        <v>241</v>
      </c>
      <c r="E16" s="188" t="s">
        <v>13</v>
      </c>
    </row>
    <row r="17" spans="1:5" ht="69" x14ac:dyDescent="0.3">
      <c r="A17" s="455"/>
      <c r="B17" s="87" t="s">
        <v>14</v>
      </c>
      <c r="C17" s="188" t="s">
        <v>13</v>
      </c>
      <c r="D17" s="188" t="s">
        <v>241</v>
      </c>
      <c r="E17" s="188" t="s">
        <v>13</v>
      </c>
    </row>
    <row r="18" spans="1:5" ht="69" x14ac:dyDescent="0.3">
      <c r="A18" s="455"/>
      <c r="B18" s="87" t="s">
        <v>11</v>
      </c>
      <c r="C18" s="188" t="s">
        <v>13</v>
      </c>
      <c r="D18" s="188" t="s">
        <v>241</v>
      </c>
      <c r="E18" s="188" t="s">
        <v>13</v>
      </c>
    </row>
    <row r="19" spans="1:5" ht="69" x14ac:dyDescent="0.3">
      <c r="A19" s="455"/>
      <c r="B19" s="87" t="s">
        <v>12</v>
      </c>
      <c r="C19" s="188" t="s">
        <v>13</v>
      </c>
      <c r="D19" s="188" t="s">
        <v>241</v>
      </c>
      <c r="E19" s="188" t="s">
        <v>13</v>
      </c>
    </row>
    <row r="20" spans="1:5" ht="69" x14ac:dyDescent="0.3">
      <c r="A20" s="455"/>
      <c r="B20" s="87" t="s">
        <v>15</v>
      </c>
      <c r="C20" s="188" t="s">
        <v>13</v>
      </c>
      <c r="D20" s="188" t="s">
        <v>241</v>
      </c>
      <c r="E20" s="188" t="s">
        <v>13</v>
      </c>
    </row>
    <row r="21" spans="1:5" ht="75" customHeight="1" x14ac:dyDescent="0.3">
      <c r="A21" s="499" t="s">
        <v>599</v>
      </c>
      <c r="B21" s="87" t="s">
        <v>55</v>
      </c>
      <c r="C21" s="188" t="s">
        <v>13</v>
      </c>
      <c r="D21" s="188" t="s">
        <v>241</v>
      </c>
      <c r="E21" s="188" t="s">
        <v>13</v>
      </c>
    </row>
    <row r="22" spans="1:5" ht="84.75" customHeight="1" x14ac:dyDescent="0.3">
      <c r="A22" s="500"/>
      <c r="B22" s="87" t="s">
        <v>14</v>
      </c>
      <c r="C22" s="188" t="s">
        <v>13</v>
      </c>
      <c r="D22" s="188" t="s">
        <v>241</v>
      </c>
      <c r="E22" s="188" t="s">
        <v>13</v>
      </c>
    </row>
    <row r="23" spans="1:5" ht="77.25" customHeight="1" x14ac:dyDescent="0.3">
      <c r="A23" s="500"/>
      <c r="B23" s="87" t="s">
        <v>11</v>
      </c>
      <c r="C23" s="188" t="s">
        <v>13</v>
      </c>
      <c r="D23" s="188" t="s">
        <v>241</v>
      </c>
      <c r="E23" s="188" t="s">
        <v>13</v>
      </c>
    </row>
    <row r="24" spans="1:5" ht="77.25" customHeight="1" x14ac:dyDescent="0.3">
      <c r="A24" s="500"/>
      <c r="B24" s="87" t="s">
        <v>12</v>
      </c>
      <c r="C24" s="188" t="s">
        <v>13</v>
      </c>
      <c r="D24" s="188" t="s">
        <v>241</v>
      </c>
      <c r="E24" s="188" t="s">
        <v>13</v>
      </c>
    </row>
    <row r="25" spans="1:5" ht="87.75" customHeight="1" x14ac:dyDescent="0.3">
      <c r="A25" s="501"/>
      <c r="B25" s="87" t="s">
        <v>15</v>
      </c>
      <c r="C25" s="188" t="s">
        <v>13</v>
      </c>
      <c r="D25" s="188" t="s">
        <v>241</v>
      </c>
      <c r="E25" s="188" t="s">
        <v>13</v>
      </c>
    </row>
    <row r="26" spans="1:5" ht="77.25" customHeight="1" x14ac:dyDescent="0.3">
      <c r="A26" s="455" t="s">
        <v>331</v>
      </c>
      <c r="B26" s="87" t="s">
        <v>55</v>
      </c>
      <c r="C26" s="188" t="s">
        <v>13</v>
      </c>
      <c r="D26" s="188" t="s">
        <v>241</v>
      </c>
      <c r="E26" s="188" t="s">
        <v>13</v>
      </c>
    </row>
    <row r="27" spans="1:5" ht="69" x14ac:dyDescent="0.3">
      <c r="A27" s="455"/>
      <c r="B27" s="87" t="s">
        <v>14</v>
      </c>
      <c r="C27" s="188" t="s">
        <v>13</v>
      </c>
      <c r="D27" s="188" t="s">
        <v>241</v>
      </c>
      <c r="E27" s="188" t="s">
        <v>13</v>
      </c>
    </row>
    <row r="28" spans="1:5" ht="69" x14ac:dyDescent="0.3">
      <c r="A28" s="455"/>
      <c r="B28" s="87" t="s">
        <v>11</v>
      </c>
      <c r="C28" s="188" t="s">
        <v>13</v>
      </c>
      <c r="D28" s="188" t="s">
        <v>241</v>
      </c>
      <c r="E28" s="188" t="s">
        <v>13</v>
      </c>
    </row>
    <row r="29" spans="1:5" ht="69" x14ac:dyDescent="0.3">
      <c r="A29" s="455"/>
      <c r="B29" s="87" t="s">
        <v>12</v>
      </c>
      <c r="C29" s="188" t="s">
        <v>13</v>
      </c>
      <c r="D29" s="188" t="s">
        <v>241</v>
      </c>
      <c r="E29" s="188" t="s">
        <v>13</v>
      </c>
    </row>
    <row r="30" spans="1:5" ht="69" x14ac:dyDescent="0.3">
      <c r="A30" s="455"/>
      <c r="B30" s="87" t="s">
        <v>15</v>
      </c>
      <c r="C30" s="188" t="s">
        <v>13</v>
      </c>
      <c r="D30" s="188" t="s">
        <v>241</v>
      </c>
      <c r="E30" s="188" t="s">
        <v>13</v>
      </c>
    </row>
    <row r="31" spans="1:5" ht="75" customHeight="1" x14ac:dyDescent="0.3">
      <c r="A31" s="455" t="s">
        <v>332</v>
      </c>
      <c r="B31" s="87" t="s">
        <v>55</v>
      </c>
      <c r="C31" s="188" t="s">
        <v>13</v>
      </c>
      <c r="D31" s="188" t="s">
        <v>241</v>
      </c>
      <c r="E31" s="188" t="s">
        <v>13</v>
      </c>
    </row>
    <row r="32" spans="1:5" ht="69" x14ac:dyDescent="0.3">
      <c r="A32" s="455"/>
      <c r="B32" s="87" t="s">
        <v>14</v>
      </c>
      <c r="C32" s="188" t="s">
        <v>13</v>
      </c>
      <c r="D32" s="188" t="s">
        <v>241</v>
      </c>
      <c r="E32" s="188" t="s">
        <v>13</v>
      </c>
    </row>
    <row r="33" spans="1:5" ht="69" x14ac:dyDescent="0.3">
      <c r="A33" s="455"/>
      <c r="B33" s="87" t="s">
        <v>11</v>
      </c>
      <c r="C33" s="188" t="s">
        <v>13</v>
      </c>
      <c r="D33" s="188" t="s">
        <v>241</v>
      </c>
      <c r="E33" s="188" t="s">
        <v>13</v>
      </c>
    </row>
    <row r="34" spans="1:5" ht="69" x14ac:dyDescent="0.3">
      <c r="A34" s="455"/>
      <c r="B34" s="87" t="s">
        <v>12</v>
      </c>
      <c r="C34" s="188" t="s">
        <v>13</v>
      </c>
      <c r="D34" s="188" t="s">
        <v>241</v>
      </c>
      <c r="E34" s="188" t="s">
        <v>13</v>
      </c>
    </row>
    <row r="35" spans="1:5" ht="69" x14ac:dyDescent="0.3">
      <c r="A35" s="455"/>
      <c r="B35" s="87" t="s">
        <v>15</v>
      </c>
      <c r="C35" s="188" t="s">
        <v>13</v>
      </c>
      <c r="D35" s="188" t="s">
        <v>241</v>
      </c>
      <c r="E35" s="188" t="s">
        <v>13</v>
      </c>
    </row>
    <row r="36" spans="1:5" ht="75" customHeight="1" x14ac:dyDescent="0.3">
      <c r="A36" s="455" t="s">
        <v>600</v>
      </c>
      <c r="B36" s="87" t="s">
        <v>55</v>
      </c>
      <c r="C36" s="188" t="s">
        <v>13</v>
      </c>
      <c r="D36" s="188" t="s">
        <v>241</v>
      </c>
      <c r="E36" s="188" t="s">
        <v>13</v>
      </c>
    </row>
    <row r="37" spans="1:5" ht="69" x14ac:dyDescent="0.3">
      <c r="A37" s="455"/>
      <c r="B37" s="87" t="s">
        <v>14</v>
      </c>
      <c r="C37" s="188" t="s">
        <v>13</v>
      </c>
      <c r="D37" s="188" t="s">
        <v>241</v>
      </c>
      <c r="E37" s="188" t="s">
        <v>13</v>
      </c>
    </row>
    <row r="38" spans="1:5" ht="69" x14ac:dyDescent="0.3">
      <c r="A38" s="455"/>
      <c r="B38" s="87" t="s">
        <v>11</v>
      </c>
      <c r="C38" s="188" t="s">
        <v>13</v>
      </c>
      <c r="D38" s="188" t="s">
        <v>241</v>
      </c>
      <c r="E38" s="188" t="s">
        <v>13</v>
      </c>
    </row>
    <row r="39" spans="1:5" ht="69" x14ac:dyDescent="0.3">
      <c r="A39" s="455"/>
      <c r="B39" s="87" t="s">
        <v>12</v>
      </c>
      <c r="C39" s="188" t="s">
        <v>13</v>
      </c>
      <c r="D39" s="188" t="s">
        <v>241</v>
      </c>
      <c r="E39" s="188" t="s">
        <v>13</v>
      </c>
    </row>
    <row r="40" spans="1:5" ht="69" x14ac:dyDescent="0.3">
      <c r="A40" s="455"/>
      <c r="B40" s="87" t="s">
        <v>15</v>
      </c>
      <c r="C40" s="188" t="s">
        <v>13</v>
      </c>
      <c r="D40" s="188" t="s">
        <v>241</v>
      </c>
      <c r="E40" s="188" t="s">
        <v>13</v>
      </c>
    </row>
    <row r="41" spans="1:5" ht="75" customHeight="1" x14ac:dyDescent="0.3">
      <c r="A41" s="455" t="s">
        <v>601</v>
      </c>
      <c r="B41" s="87" t="s">
        <v>55</v>
      </c>
      <c r="C41" s="188" t="s">
        <v>13</v>
      </c>
      <c r="D41" s="188" t="s">
        <v>241</v>
      </c>
      <c r="E41" s="188" t="s">
        <v>13</v>
      </c>
    </row>
    <row r="42" spans="1:5" ht="69" x14ac:dyDescent="0.3">
      <c r="A42" s="455"/>
      <c r="B42" s="87" t="s">
        <v>14</v>
      </c>
      <c r="C42" s="188" t="s">
        <v>13</v>
      </c>
      <c r="D42" s="188" t="s">
        <v>241</v>
      </c>
      <c r="E42" s="188" t="s">
        <v>13</v>
      </c>
    </row>
    <row r="43" spans="1:5" ht="69" x14ac:dyDescent="0.3">
      <c r="A43" s="455"/>
      <c r="B43" s="87" t="s">
        <v>11</v>
      </c>
      <c r="C43" s="188" t="s">
        <v>13</v>
      </c>
      <c r="D43" s="188" t="s">
        <v>241</v>
      </c>
      <c r="E43" s="188" t="s">
        <v>13</v>
      </c>
    </row>
    <row r="44" spans="1:5" ht="69" x14ac:dyDescent="0.3">
      <c r="A44" s="455"/>
      <c r="B44" s="87" t="s">
        <v>12</v>
      </c>
      <c r="C44" s="188" t="s">
        <v>13</v>
      </c>
      <c r="D44" s="188" t="s">
        <v>241</v>
      </c>
      <c r="E44" s="188" t="s">
        <v>13</v>
      </c>
    </row>
    <row r="45" spans="1:5" ht="69" x14ac:dyDescent="0.3">
      <c r="A45" s="455"/>
      <c r="B45" s="87" t="s">
        <v>15</v>
      </c>
      <c r="C45" s="188" t="s">
        <v>13</v>
      </c>
      <c r="D45" s="188" t="s">
        <v>241</v>
      </c>
      <c r="E45" s="188" t="s">
        <v>13</v>
      </c>
    </row>
    <row r="46" spans="1:5" ht="75" customHeight="1" x14ac:dyDescent="0.3">
      <c r="A46" s="455" t="s">
        <v>602</v>
      </c>
      <c r="B46" s="87" t="s">
        <v>55</v>
      </c>
      <c r="C46" s="188" t="s">
        <v>13</v>
      </c>
      <c r="D46" s="188" t="s">
        <v>241</v>
      </c>
      <c r="E46" s="188" t="s">
        <v>13</v>
      </c>
    </row>
    <row r="47" spans="1:5" ht="69" x14ac:dyDescent="0.3">
      <c r="A47" s="455"/>
      <c r="B47" s="87" t="s">
        <v>14</v>
      </c>
      <c r="C47" s="188" t="s">
        <v>13</v>
      </c>
      <c r="D47" s="188" t="s">
        <v>241</v>
      </c>
      <c r="E47" s="188" t="s">
        <v>13</v>
      </c>
    </row>
    <row r="48" spans="1:5" ht="69" x14ac:dyDescent="0.3">
      <c r="A48" s="455"/>
      <c r="B48" s="87" t="s">
        <v>11</v>
      </c>
      <c r="C48" s="188" t="s">
        <v>13</v>
      </c>
      <c r="D48" s="188" t="s">
        <v>241</v>
      </c>
      <c r="E48" s="188" t="s">
        <v>13</v>
      </c>
    </row>
    <row r="49" spans="1:5" ht="69" x14ac:dyDescent="0.3">
      <c r="A49" s="455"/>
      <c r="B49" s="87" t="s">
        <v>12</v>
      </c>
      <c r="C49" s="188" t="s">
        <v>13</v>
      </c>
      <c r="D49" s="188" t="s">
        <v>241</v>
      </c>
      <c r="E49" s="188" t="s">
        <v>13</v>
      </c>
    </row>
    <row r="50" spans="1:5" ht="69" x14ac:dyDescent="0.3">
      <c r="A50" s="455"/>
      <c r="B50" s="87" t="s">
        <v>15</v>
      </c>
      <c r="C50" s="188" t="s">
        <v>13</v>
      </c>
      <c r="D50" s="188" t="s">
        <v>241</v>
      </c>
      <c r="E50" s="188" t="s">
        <v>13</v>
      </c>
    </row>
    <row r="51" spans="1:5" ht="75" customHeight="1" x14ac:dyDescent="0.3">
      <c r="A51" s="455" t="s">
        <v>603</v>
      </c>
      <c r="B51" s="87" t="s">
        <v>55</v>
      </c>
      <c r="C51" s="188" t="s">
        <v>13</v>
      </c>
      <c r="D51" s="188" t="s">
        <v>241</v>
      </c>
      <c r="E51" s="188" t="s">
        <v>13</v>
      </c>
    </row>
    <row r="52" spans="1:5" ht="69" x14ac:dyDescent="0.3">
      <c r="A52" s="455"/>
      <c r="B52" s="87" t="s">
        <v>14</v>
      </c>
      <c r="C52" s="188" t="s">
        <v>13</v>
      </c>
      <c r="D52" s="188" t="s">
        <v>241</v>
      </c>
      <c r="E52" s="188" t="s">
        <v>13</v>
      </c>
    </row>
    <row r="53" spans="1:5" ht="69" x14ac:dyDescent="0.3">
      <c r="A53" s="455"/>
      <c r="B53" s="87" t="s">
        <v>11</v>
      </c>
      <c r="C53" s="188" t="s">
        <v>13</v>
      </c>
      <c r="D53" s="188" t="s">
        <v>241</v>
      </c>
      <c r="E53" s="188" t="s">
        <v>13</v>
      </c>
    </row>
    <row r="54" spans="1:5" ht="69" x14ac:dyDescent="0.3">
      <c r="A54" s="455"/>
      <c r="B54" s="87" t="s">
        <v>12</v>
      </c>
      <c r="C54" s="188" t="s">
        <v>13</v>
      </c>
      <c r="D54" s="188" t="s">
        <v>241</v>
      </c>
      <c r="E54" s="188" t="s">
        <v>13</v>
      </c>
    </row>
    <row r="55" spans="1:5" ht="69" x14ac:dyDescent="0.3">
      <c r="A55" s="455"/>
      <c r="B55" s="87" t="s">
        <v>15</v>
      </c>
      <c r="C55" s="188" t="s">
        <v>13</v>
      </c>
      <c r="D55" s="188" t="s">
        <v>241</v>
      </c>
      <c r="E55" s="188" t="s">
        <v>13</v>
      </c>
    </row>
    <row r="56" spans="1:5" x14ac:dyDescent="0.3">
      <c r="A56" s="116"/>
    </row>
  </sheetData>
  <mergeCells count="13">
    <mergeCell ref="A16:A20"/>
    <mergeCell ref="A21:A25"/>
    <mergeCell ref="A26:A30"/>
    <mergeCell ref="D1:E1"/>
    <mergeCell ref="A2:E2"/>
    <mergeCell ref="A3:E3"/>
    <mergeCell ref="A6:A10"/>
    <mergeCell ref="A11:A15"/>
    <mergeCell ref="A31:A35"/>
    <mergeCell ref="A36:A40"/>
    <mergeCell ref="A41:A45"/>
    <mergeCell ref="A46:A50"/>
    <mergeCell ref="A51:A55"/>
  </mergeCells>
  <pageMargins left="0.23622047244094491" right="0.23622047244094491" top="0.23622047244094491" bottom="0.23622047244094491" header="0.31496062992125984" footer="0.31496062992125984"/>
  <pageSetup paperSize="9" fitToHeight="0" orientation="landscape" r:id="rId1"/>
  <rowBreaks count="9" manualBreakCount="9">
    <brk id="7" max="16383" man="1"/>
    <brk id="13" max="16383" man="1"/>
    <brk id="19" max="16383" man="1"/>
    <brk id="25" max="16383" man="1"/>
    <brk id="30" max="16383" man="1"/>
    <brk id="35" max="16383" man="1"/>
    <brk id="40" max="16383" man="1"/>
    <brk id="45" max="16383" man="1"/>
    <brk id="50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view="pageBreakPreview" zoomScale="60" zoomScaleNormal="75" workbookViewId="0">
      <selection sqref="A1:M50"/>
    </sheetView>
  </sheetViews>
  <sheetFormatPr defaultRowHeight="14.4" x14ac:dyDescent="0.3"/>
  <cols>
    <col min="1" max="1" width="8.6640625" customWidth="1"/>
    <col min="2" max="2" width="21.44140625" customWidth="1"/>
    <col min="3" max="3" width="12.44140625" customWidth="1"/>
    <col min="4" max="4" width="15.88671875" customWidth="1"/>
    <col min="5" max="5" width="18.33203125" customWidth="1"/>
    <col min="7" max="7" width="12.109375" customWidth="1"/>
    <col min="8" max="8" width="11.33203125" customWidth="1"/>
    <col min="9" max="9" width="9.33203125" customWidth="1"/>
    <col min="10" max="10" width="9.44140625" customWidth="1"/>
    <col min="11" max="11" width="10.6640625" customWidth="1"/>
    <col min="12" max="12" width="23.88671875" bestFit="1" customWidth="1"/>
    <col min="13" max="13" width="49.5546875" customWidth="1"/>
  </cols>
  <sheetData>
    <row r="1" spans="1:13" ht="45.75" customHeight="1" x14ac:dyDescent="0.3">
      <c r="A1" t="s">
        <v>651</v>
      </c>
      <c r="B1" s="116"/>
      <c r="E1" s="71"/>
      <c r="F1" s="71"/>
      <c r="G1" s="71"/>
      <c r="H1" s="71"/>
      <c r="I1" s="71"/>
      <c r="J1" s="71"/>
      <c r="L1" s="461" t="s">
        <v>604</v>
      </c>
      <c r="M1" s="461"/>
    </row>
    <row r="2" spans="1:13" x14ac:dyDescent="0.3">
      <c r="B2" s="116"/>
      <c r="E2" s="71"/>
      <c r="F2" s="71"/>
      <c r="G2" s="71"/>
      <c r="H2" s="71"/>
      <c r="I2" s="71"/>
      <c r="J2" s="71"/>
      <c r="L2" s="196"/>
      <c r="M2" s="196"/>
    </row>
    <row r="3" spans="1:13" ht="33" customHeight="1" x14ac:dyDescent="0.3">
      <c r="A3" s="464" t="s">
        <v>333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</row>
    <row r="4" spans="1:13" ht="15.75" customHeight="1" x14ac:dyDescent="0.3">
      <c r="A4" s="464" t="s">
        <v>582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</row>
    <row r="5" spans="1:13" ht="15" customHeight="1" x14ac:dyDescent="0.3">
      <c r="A5" s="69"/>
      <c r="B5" s="69"/>
      <c r="C5" s="69"/>
      <c r="D5" s="69"/>
      <c r="E5" s="197"/>
      <c r="F5" s="197"/>
      <c r="G5" s="197"/>
      <c r="H5" s="197"/>
      <c r="I5" s="197"/>
      <c r="J5" s="197"/>
      <c r="K5" s="198"/>
      <c r="L5" s="198"/>
      <c r="M5" s="198"/>
    </row>
    <row r="6" spans="1:13" ht="15" customHeight="1" x14ac:dyDescent="0.3">
      <c r="A6" s="459" t="s">
        <v>60</v>
      </c>
      <c r="B6" s="459" t="s">
        <v>86</v>
      </c>
      <c r="C6" s="459" t="s">
        <v>87</v>
      </c>
      <c r="D6" s="459" t="s">
        <v>88</v>
      </c>
      <c r="E6" s="459" t="s">
        <v>89</v>
      </c>
      <c r="F6" s="459" t="s">
        <v>90</v>
      </c>
      <c r="G6" s="459" t="s">
        <v>91</v>
      </c>
      <c r="H6" s="459"/>
      <c r="I6" s="459"/>
      <c r="J6" s="459"/>
      <c r="K6" s="459"/>
      <c r="L6" s="459" t="s">
        <v>92</v>
      </c>
      <c r="M6" s="459" t="s">
        <v>93</v>
      </c>
    </row>
    <row r="7" spans="1:13" ht="63.75" customHeight="1" x14ac:dyDescent="0.3">
      <c r="A7" s="459"/>
      <c r="B7" s="459"/>
      <c r="C7" s="459"/>
      <c r="D7" s="459"/>
      <c r="E7" s="459"/>
      <c r="F7" s="459"/>
      <c r="G7" s="240" t="s">
        <v>9</v>
      </c>
      <c r="H7" s="240" t="s">
        <v>10</v>
      </c>
      <c r="I7" s="240" t="s">
        <v>210</v>
      </c>
      <c r="J7" s="240" t="s">
        <v>211</v>
      </c>
      <c r="K7" s="240" t="s">
        <v>212</v>
      </c>
      <c r="L7" s="459"/>
      <c r="M7" s="459"/>
    </row>
    <row r="8" spans="1:13" ht="15" customHeight="1" x14ac:dyDescent="0.3">
      <c r="A8" s="240">
        <v>1</v>
      </c>
      <c r="B8" s="240">
        <v>2</v>
      </c>
      <c r="C8" s="240">
        <v>3</v>
      </c>
      <c r="D8" s="240">
        <v>4</v>
      </c>
      <c r="E8" s="240">
        <v>5</v>
      </c>
      <c r="F8" s="240">
        <v>6</v>
      </c>
      <c r="G8" s="240">
        <v>7</v>
      </c>
      <c r="H8" s="240">
        <v>8</v>
      </c>
      <c r="I8" s="240">
        <v>9</v>
      </c>
      <c r="J8" s="240">
        <v>10</v>
      </c>
      <c r="K8" s="240">
        <v>11</v>
      </c>
      <c r="L8" s="240">
        <v>12</v>
      </c>
      <c r="M8" s="240">
        <v>13</v>
      </c>
    </row>
    <row r="9" spans="1:13" ht="15" customHeight="1" x14ac:dyDescent="0.3">
      <c r="A9" s="459" t="s">
        <v>94</v>
      </c>
      <c r="B9" s="456" t="s">
        <v>605</v>
      </c>
      <c r="C9" s="459" t="s">
        <v>244</v>
      </c>
      <c r="D9" s="248" t="s">
        <v>55</v>
      </c>
      <c r="E9" s="240">
        <v>0</v>
      </c>
      <c r="F9" s="240">
        <v>0</v>
      </c>
      <c r="G9" s="240">
        <v>0</v>
      </c>
      <c r="H9" s="240">
        <v>0</v>
      </c>
      <c r="I9" s="240">
        <v>0</v>
      </c>
      <c r="J9" s="240">
        <v>0</v>
      </c>
      <c r="K9" s="240">
        <v>0</v>
      </c>
      <c r="L9" s="459"/>
      <c r="M9" s="459"/>
    </row>
    <row r="10" spans="1:13" ht="55.2" x14ac:dyDescent="0.3">
      <c r="A10" s="459"/>
      <c r="B10" s="456"/>
      <c r="C10" s="459"/>
      <c r="D10" s="248" t="s">
        <v>11</v>
      </c>
      <c r="E10" s="240">
        <v>0</v>
      </c>
      <c r="F10" s="240">
        <v>0</v>
      </c>
      <c r="G10" s="240">
        <v>0</v>
      </c>
      <c r="H10" s="240">
        <v>0</v>
      </c>
      <c r="I10" s="240">
        <v>0</v>
      </c>
      <c r="J10" s="240">
        <v>0</v>
      </c>
      <c r="K10" s="240">
        <v>0</v>
      </c>
      <c r="L10" s="459"/>
      <c r="M10" s="459"/>
    </row>
    <row r="11" spans="1:13" ht="41.4" x14ac:dyDescent="0.3">
      <c r="A11" s="459"/>
      <c r="B11" s="456"/>
      <c r="C11" s="459"/>
      <c r="D11" s="248" t="s">
        <v>12</v>
      </c>
      <c r="E11" s="240">
        <v>0</v>
      </c>
      <c r="F11" s="240">
        <v>0</v>
      </c>
      <c r="G11" s="240">
        <v>0</v>
      </c>
      <c r="H11" s="240">
        <v>0</v>
      </c>
      <c r="I11" s="240">
        <v>0</v>
      </c>
      <c r="J11" s="240">
        <v>0</v>
      </c>
      <c r="K11" s="240">
        <v>0</v>
      </c>
      <c r="L11" s="459"/>
      <c r="M11" s="459"/>
    </row>
    <row r="12" spans="1:13" ht="55.2" x14ac:dyDescent="0.3">
      <c r="A12" s="459"/>
      <c r="B12" s="456"/>
      <c r="C12" s="459"/>
      <c r="D12" s="248" t="s">
        <v>227</v>
      </c>
      <c r="E12" s="240">
        <v>0</v>
      </c>
      <c r="F12" s="240">
        <v>0</v>
      </c>
      <c r="G12" s="240">
        <v>0</v>
      </c>
      <c r="H12" s="240">
        <v>0</v>
      </c>
      <c r="I12" s="240">
        <v>0</v>
      </c>
      <c r="J12" s="240">
        <v>0</v>
      </c>
      <c r="K12" s="240">
        <v>0</v>
      </c>
      <c r="L12" s="459"/>
      <c r="M12" s="459"/>
    </row>
    <row r="13" spans="1:13" ht="15" customHeight="1" x14ac:dyDescent="0.3">
      <c r="A13" s="459"/>
      <c r="B13" s="456"/>
      <c r="C13" s="459"/>
      <c r="D13" s="248" t="s">
        <v>96</v>
      </c>
      <c r="E13" s="240">
        <v>0</v>
      </c>
      <c r="F13" s="240">
        <v>0</v>
      </c>
      <c r="G13" s="240">
        <v>0</v>
      </c>
      <c r="H13" s="240">
        <v>0</v>
      </c>
      <c r="I13" s="240">
        <v>0</v>
      </c>
      <c r="J13" s="240">
        <v>0</v>
      </c>
      <c r="K13" s="240">
        <v>0</v>
      </c>
      <c r="L13" s="459"/>
      <c r="M13" s="459"/>
    </row>
    <row r="14" spans="1:13" ht="15" customHeight="1" x14ac:dyDescent="0.3">
      <c r="A14" s="505" t="s">
        <v>245</v>
      </c>
      <c r="B14" s="505"/>
      <c r="C14" s="505"/>
      <c r="D14" s="505"/>
      <c r="E14" s="505"/>
      <c r="F14" s="505"/>
      <c r="G14" s="505"/>
      <c r="H14" s="505"/>
      <c r="I14" s="505"/>
      <c r="J14" s="505"/>
      <c r="K14" s="505"/>
      <c r="L14" s="505"/>
      <c r="M14" s="505"/>
    </row>
    <row r="15" spans="1:13" ht="15" customHeight="1" x14ac:dyDescent="0.3">
      <c r="A15" s="459" t="s">
        <v>176</v>
      </c>
      <c r="B15" s="455" t="s">
        <v>606</v>
      </c>
      <c r="C15" s="459" t="s">
        <v>244</v>
      </c>
      <c r="D15" s="248" t="s">
        <v>55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459" t="s">
        <v>607</v>
      </c>
      <c r="M15" s="459" t="s">
        <v>246</v>
      </c>
    </row>
    <row r="16" spans="1:13" ht="41.4" x14ac:dyDescent="0.3">
      <c r="A16" s="459"/>
      <c r="B16" s="455"/>
      <c r="C16" s="459"/>
      <c r="D16" s="248" t="s">
        <v>101</v>
      </c>
      <c r="E16" s="240">
        <v>0</v>
      </c>
      <c r="F16" s="240">
        <v>0</v>
      </c>
      <c r="G16" s="240">
        <v>0</v>
      </c>
      <c r="H16" s="240">
        <v>0</v>
      </c>
      <c r="I16" s="240">
        <v>0</v>
      </c>
      <c r="J16" s="240">
        <v>0</v>
      </c>
      <c r="K16" s="240">
        <v>0</v>
      </c>
      <c r="L16" s="459"/>
      <c r="M16" s="459"/>
    </row>
    <row r="17" spans="1:13" ht="41.4" x14ac:dyDescent="0.3">
      <c r="A17" s="459"/>
      <c r="B17" s="455"/>
      <c r="C17" s="459"/>
      <c r="D17" s="248" t="s">
        <v>12</v>
      </c>
      <c r="E17" s="240">
        <v>0</v>
      </c>
      <c r="F17" s="240">
        <v>0</v>
      </c>
      <c r="G17" s="240">
        <v>0</v>
      </c>
      <c r="H17" s="240">
        <v>0</v>
      </c>
      <c r="I17" s="167">
        <v>0</v>
      </c>
      <c r="J17" s="167">
        <v>0</v>
      </c>
      <c r="K17" s="240">
        <v>0</v>
      </c>
      <c r="L17" s="459"/>
      <c r="M17" s="459"/>
    </row>
    <row r="18" spans="1:13" ht="27.6" x14ac:dyDescent="0.3">
      <c r="A18" s="459"/>
      <c r="B18" s="455"/>
      <c r="C18" s="459"/>
      <c r="D18" s="248" t="s">
        <v>96</v>
      </c>
      <c r="E18" s="240">
        <v>0</v>
      </c>
      <c r="F18" s="240">
        <v>0</v>
      </c>
      <c r="G18" s="240">
        <v>0</v>
      </c>
      <c r="H18" s="240">
        <v>0</v>
      </c>
      <c r="I18" s="240">
        <v>0</v>
      </c>
      <c r="J18" s="240">
        <v>0</v>
      </c>
      <c r="K18" s="240">
        <v>0</v>
      </c>
      <c r="L18" s="459"/>
      <c r="M18" s="459"/>
    </row>
    <row r="19" spans="1:13" ht="62.25" customHeight="1" x14ac:dyDescent="0.3">
      <c r="A19" s="459"/>
      <c r="B19" s="455"/>
      <c r="C19" s="459"/>
      <c r="D19" s="248" t="s">
        <v>98</v>
      </c>
      <c r="E19" s="240">
        <v>0</v>
      </c>
      <c r="F19" s="240">
        <v>0</v>
      </c>
      <c r="G19" s="240">
        <v>0</v>
      </c>
      <c r="H19" s="240">
        <v>0</v>
      </c>
      <c r="I19" s="240">
        <v>0</v>
      </c>
      <c r="J19" s="240">
        <v>0</v>
      </c>
      <c r="K19" s="240">
        <v>0</v>
      </c>
      <c r="L19" s="459"/>
      <c r="M19" s="459"/>
    </row>
    <row r="20" spans="1:13" ht="15" customHeight="1" x14ac:dyDescent="0.3">
      <c r="A20" s="505" t="s">
        <v>608</v>
      </c>
      <c r="B20" s="505"/>
      <c r="C20" s="505"/>
      <c r="D20" s="505"/>
      <c r="E20" s="505"/>
      <c r="F20" s="505"/>
      <c r="G20" s="505"/>
      <c r="H20" s="505"/>
      <c r="I20" s="505"/>
      <c r="J20" s="505"/>
      <c r="K20" s="505"/>
      <c r="L20" s="505"/>
      <c r="M20" s="505"/>
    </row>
    <row r="21" spans="1:13" ht="15" customHeight="1" x14ac:dyDescent="0.3">
      <c r="A21" s="459" t="s">
        <v>334</v>
      </c>
      <c r="B21" s="504" t="s">
        <v>335</v>
      </c>
      <c r="C21" s="459" t="s">
        <v>244</v>
      </c>
      <c r="D21" s="248" t="s">
        <v>55</v>
      </c>
      <c r="E21" s="459" t="s">
        <v>609</v>
      </c>
      <c r="F21" s="440"/>
      <c r="G21" s="440"/>
      <c r="H21" s="440"/>
      <c r="I21" s="440"/>
      <c r="J21" s="440"/>
      <c r="K21" s="440"/>
      <c r="L21" s="459" t="s">
        <v>610</v>
      </c>
      <c r="M21" s="503" t="s">
        <v>336</v>
      </c>
    </row>
    <row r="22" spans="1:13" ht="41.4" x14ac:dyDescent="0.3">
      <c r="A22" s="459"/>
      <c r="B22" s="504"/>
      <c r="C22" s="459"/>
      <c r="D22" s="248" t="s">
        <v>101</v>
      </c>
      <c r="E22" s="440"/>
      <c r="F22" s="440"/>
      <c r="G22" s="440"/>
      <c r="H22" s="440"/>
      <c r="I22" s="440"/>
      <c r="J22" s="440"/>
      <c r="K22" s="440"/>
      <c r="L22" s="459"/>
      <c r="M22" s="503"/>
    </row>
    <row r="23" spans="1:13" ht="41.4" x14ac:dyDescent="0.3">
      <c r="A23" s="459"/>
      <c r="B23" s="504"/>
      <c r="C23" s="459"/>
      <c r="D23" s="248" t="s">
        <v>12</v>
      </c>
      <c r="E23" s="440"/>
      <c r="F23" s="440"/>
      <c r="G23" s="440"/>
      <c r="H23" s="440"/>
      <c r="I23" s="440"/>
      <c r="J23" s="440"/>
      <c r="K23" s="440"/>
      <c r="L23" s="459"/>
      <c r="M23" s="503"/>
    </row>
    <row r="24" spans="1:13" ht="27.6" x14ac:dyDescent="0.3">
      <c r="A24" s="459"/>
      <c r="B24" s="504"/>
      <c r="C24" s="459"/>
      <c r="D24" s="248" t="s">
        <v>96</v>
      </c>
      <c r="E24" s="440"/>
      <c r="F24" s="440"/>
      <c r="G24" s="440"/>
      <c r="H24" s="440"/>
      <c r="I24" s="440"/>
      <c r="J24" s="440"/>
      <c r="K24" s="440"/>
      <c r="L24" s="459"/>
      <c r="M24" s="503"/>
    </row>
    <row r="25" spans="1:13" ht="55.2" x14ac:dyDescent="0.3">
      <c r="A25" s="459"/>
      <c r="B25" s="504"/>
      <c r="C25" s="459"/>
      <c r="D25" s="248" t="s">
        <v>98</v>
      </c>
      <c r="E25" s="440"/>
      <c r="F25" s="440"/>
      <c r="G25" s="440"/>
      <c r="H25" s="440"/>
      <c r="I25" s="440"/>
      <c r="J25" s="440"/>
      <c r="K25" s="440"/>
      <c r="L25" s="459"/>
      <c r="M25" s="503"/>
    </row>
    <row r="26" spans="1:13" ht="15" customHeight="1" x14ac:dyDescent="0.3">
      <c r="A26" s="459" t="s">
        <v>337</v>
      </c>
      <c r="B26" s="504" t="s">
        <v>338</v>
      </c>
      <c r="C26" s="459" t="s">
        <v>244</v>
      </c>
      <c r="D26" s="248" t="s">
        <v>55</v>
      </c>
      <c r="E26" s="459" t="s">
        <v>609</v>
      </c>
      <c r="F26" s="440"/>
      <c r="G26" s="440"/>
      <c r="H26" s="440"/>
      <c r="I26" s="440"/>
      <c r="J26" s="440"/>
      <c r="K26" s="440"/>
      <c r="L26" s="459" t="s">
        <v>610</v>
      </c>
      <c r="M26" s="503" t="s">
        <v>339</v>
      </c>
    </row>
    <row r="27" spans="1:13" ht="41.4" x14ac:dyDescent="0.3">
      <c r="A27" s="459"/>
      <c r="B27" s="504"/>
      <c r="C27" s="459"/>
      <c r="D27" s="248" t="s">
        <v>101</v>
      </c>
      <c r="E27" s="440"/>
      <c r="F27" s="440"/>
      <c r="G27" s="440"/>
      <c r="H27" s="440"/>
      <c r="I27" s="440"/>
      <c r="J27" s="440"/>
      <c r="K27" s="440"/>
      <c r="L27" s="459"/>
      <c r="M27" s="503"/>
    </row>
    <row r="28" spans="1:13" ht="27.6" x14ac:dyDescent="0.3">
      <c r="A28" s="459"/>
      <c r="B28" s="504"/>
      <c r="C28" s="459"/>
      <c r="D28" s="248" t="s">
        <v>96</v>
      </c>
      <c r="E28" s="440"/>
      <c r="F28" s="440"/>
      <c r="G28" s="440"/>
      <c r="H28" s="440"/>
      <c r="I28" s="440"/>
      <c r="J28" s="440"/>
      <c r="K28" s="440"/>
      <c r="L28" s="459"/>
      <c r="M28" s="503"/>
    </row>
    <row r="29" spans="1:13" ht="27.6" x14ac:dyDescent="0.3">
      <c r="A29" s="459"/>
      <c r="B29" s="504"/>
      <c r="C29" s="459"/>
      <c r="D29" s="248" t="s">
        <v>96</v>
      </c>
      <c r="E29" s="440"/>
      <c r="F29" s="440"/>
      <c r="G29" s="440"/>
      <c r="H29" s="440"/>
      <c r="I29" s="440"/>
      <c r="J29" s="440"/>
      <c r="K29" s="440"/>
      <c r="L29" s="459"/>
      <c r="M29" s="503"/>
    </row>
    <row r="30" spans="1:13" ht="27.6" x14ac:dyDescent="0.3">
      <c r="A30" s="459"/>
      <c r="B30" s="504"/>
      <c r="C30" s="459"/>
      <c r="D30" s="248" t="s">
        <v>96</v>
      </c>
      <c r="E30" s="440"/>
      <c r="F30" s="440"/>
      <c r="G30" s="440"/>
      <c r="H30" s="440"/>
      <c r="I30" s="440"/>
      <c r="J30" s="440"/>
      <c r="K30" s="440"/>
      <c r="L30" s="459"/>
      <c r="M30" s="503"/>
    </row>
    <row r="31" spans="1:13" ht="15" customHeight="1" x14ac:dyDescent="0.3">
      <c r="A31" s="459" t="s">
        <v>274</v>
      </c>
      <c r="B31" s="504" t="s">
        <v>611</v>
      </c>
      <c r="C31" s="459" t="s">
        <v>244</v>
      </c>
      <c r="D31" s="248" t="s">
        <v>55</v>
      </c>
      <c r="E31" s="459" t="s">
        <v>609</v>
      </c>
      <c r="F31" s="440"/>
      <c r="G31" s="440"/>
      <c r="H31" s="440"/>
      <c r="I31" s="440"/>
      <c r="J31" s="440"/>
      <c r="K31" s="440"/>
      <c r="L31" s="459" t="s">
        <v>610</v>
      </c>
      <c r="M31" s="503" t="s">
        <v>340</v>
      </c>
    </row>
    <row r="32" spans="1:13" ht="41.4" x14ac:dyDescent="0.3">
      <c r="A32" s="459"/>
      <c r="B32" s="504"/>
      <c r="C32" s="459"/>
      <c r="D32" s="248" t="s">
        <v>101</v>
      </c>
      <c r="E32" s="440"/>
      <c r="F32" s="440"/>
      <c r="G32" s="440"/>
      <c r="H32" s="440"/>
      <c r="I32" s="440"/>
      <c r="J32" s="440"/>
      <c r="K32" s="440"/>
      <c r="L32" s="459"/>
      <c r="M32" s="503"/>
    </row>
    <row r="33" spans="1:13" ht="41.4" x14ac:dyDescent="0.3">
      <c r="A33" s="459"/>
      <c r="B33" s="504"/>
      <c r="C33" s="459"/>
      <c r="D33" s="248" t="s">
        <v>12</v>
      </c>
      <c r="E33" s="440"/>
      <c r="F33" s="440"/>
      <c r="G33" s="440"/>
      <c r="H33" s="440"/>
      <c r="I33" s="440"/>
      <c r="J33" s="440"/>
      <c r="K33" s="440"/>
      <c r="L33" s="459"/>
      <c r="M33" s="503"/>
    </row>
    <row r="34" spans="1:13" ht="27.6" x14ac:dyDescent="0.3">
      <c r="A34" s="459"/>
      <c r="B34" s="504"/>
      <c r="C34" s="459"/>
      <c r="D34" s="248" t="s">
        <v>96</v>
      </c>
      <c r="E34" s="440"/>
      <c r="F34" s="440"/>
      <c r="G34" s="440"/>
      <c r="H34" s="440"/>
      <c r="I34" s="440"/>
      <c r="J34" s="440"/>
      <c r="K34" s="440"/>
      <c r="L34" s="459"/>
      <c r="M34" s="503"/>
    </row>
    <row r="35" spans="1:13" ht="55.2" x14ac:dyDescent="0.3">
      <c r="A35" s="459"/>
      <c r="B35" s="504"/>
      <c r="C35" s="459"/>
      <c r="D35" s="248" t="s">
        <v>98</v>
      </c>
      <c r="E35" s="440"/>
      <c r="F35" s="440"/>
      <c r="G35" s="440"/>
      <c r="H35" s="440"/>
      <c r="I35" s="440"/>
      <c r="J35" s="440"/>
      <c r="K35" s="440"/>
      <c r="L35" s="459"/>
      <c r="M35" s="503"/>
    </row>
    <row r="36" spans="1:13" ht="15" customHeight="1" x14ac:dyDescent="0.3">
      <c r="A36" s="459" t="s">
        <v>275</v>
      </c>
      <c r="B36" s="504" t="s">
        <v>612</v>
      </c>
      <c r="C36" s="459" t="s">
        <v>244</v>
      </c>
      <c r="D36" s="248" t="s">
        <v>55</v>
      </c>
      <c r="E36" s="459" t="s">
        <v>609</v>
      </c>
      <c r="F36" s="440"/>
      <c r="G36" s="440"/>
      <c r="H36" s="440"/>
      <c r="I36" s="440"/>
      <c r="J36" s="440"/>
      <c r="K36" s="440"/>
      <c r="L36" s="459" t="s">
        <v>610</v>
      </c>
      <c r="M36" s="503" t="s">
        <v>341</v>
      </c>
    </row>
    <row r="37" spans="1:13" ht="41.4" x14ac:dyDescent="0.3">
      <c r="A37" s="459"/>
      <c r="B37" s="504"/>
      <c r="C37" s="459"/>
      <c r="D37" s="248" t="s">
        <v>101</v>
      </c>
      <c r="E37" s="440"/>
      <c r="F37" s="440"/>
      <c r="G37" s="440"/>
      <c r="H37" s="440"/>
      <c r="I37" s="440"/>
      <c r="J37" s="440"/>
      <c r="K37" s="440"/>
      <c r="L37" s="459"/>
      <c r="M37" s="503"/>
    </row>
    <row r="38" spans="1:13" ht="41.4" x14ac:dyDescent="0.3">
      <c r="A38" s="459"/>
      <c r="B38" s="504"/>
      <c r="C38" s="459"/>
      <c r="D38" s="248" t="s">
        <v>12</v>
      </c>
      <c r="E38" s="440"/>
      <c r="F38" s="440"/>
      <c r="G38" s="440"/>
      <c r="H38" s="440"/>
      <c r="I38" s="440"/>
      <c r="J38" s="440"/>
      <c r="K38" s="440"/>
      <c r="L38" s="459"/>
      <c r="M38" s="503"/>
    </row>
    <row r="39" spans="1:13" ht="27.6" x14ac:dyDescent="0.3">
      <c r="A39" s="459"/>
      <c r="B39" s="504"/>
      <c r="C39" s="459"/>
      <c r="D39" s="248" t="s">
        <v>96</v>
      </c>
      <c r="E39" s="440"/>
      <c r="F39" s="440"/>
      <c r="G39" s="440"/>
      <c r="H39" s="440"/>
      <c r="I39" s="440"/>
      <c r="J39" s="440"/>
      <c r="K39" s="440"/>
      <c r="L39" s="459"/>
      <c r="M39" s="503"/>
    </row>
    <row r="40" spans="1:13" ht="153.75" customHeight="1" x14ac:dyDescent="0.3">
      <c r="A40" s="459"/>
      <c r="B40" s="504"/>
      <c r="C40" s="459"/>
      <c r="D40" s="248" t="s">
        <v>98</v>
      </c>
      <c r="E40" s="440"/>
      <c r="F40" s="440"/>
      <c r="G40" s="440"/>
      <c r="H40" s="440"/>
      <c r="I40" s="440"/>
      <c r="J40" s="440"/>
      <c r="K40" s="440"/>
      <c r="L40" s="459"/>
      <c r="M40" s="503"/>
    </row>
    <row r="41" spans="1:13" ht="15" customHeight="1" x14ac:dyDescent="0.3">
      <c r="A41" s="459" t="s">
        <v>276</v>
      </c>
      <c r="B41" s="504" t="s">
        <v>613</v>
      </c>
      <c r="C41" s="459" t="s">
        <v>244</v>
      </c>
      <c r="D41" s="248" t="s">
        <v>55</v>
      </c>
      <c r="E41" s="459" t="s">
        <v>609</v>
      </c>
      <c r="F41" s="440"/>
      <c r="G41" s="440"/>
      <c r="H41" s="440"/>
      <c r="I41" s="440"/>
      <c r="J41" s="440"/>
      <c r="K41" s="440"/>
      <c r="L41" s="459" t="s">
        <v>610</v>
      </c>
      <c r="M41" s="503" t="s">
        <v>614</v>
      </c>
    </row>
    <row r="42" spans="1:13" ht="41.4" x14ac:dyDescent="0.3">
      <c r="A42" s="459"/>
      <c r="B42" s="504"/>
      <c r="C42" s="459"/>
      <c r="D42" s="248" t="s">
        <v>101</v>
      </c>
      <c r="E42" s="440"/>
      <c r="F42" s="440"/>
      <c r="G42" s="440"/>
      <c r="H42" s="440"/>
      <c r="I42" s="440"/>
      <c r="J42" s="440"/>
      <c r="K42" s="440"/>
      <c r="L42" s="459"/>
      <c r="M42" s="503"/>
    </row>
    <row r="43" spans="1:13" ht="41.4" x14ac:dyDescent="0.3">
      <c r="A43" s="459"/>
      <c r="B43" s="504"/>
      <c r="C43" s="459"/>
      <c r="D43" s="248" t="s">
        <v>12</v>
      </c>
      <c r="E43" s="440"/>
      <c r="F43" s="440"/>
      <c r="G43" s="440"/>
      <c r="H43" s="440"/>
      <c r="I43" s="440"/>
      <c r="J43" s="440"/>
      <c r="K43" s="440"/>
      <c r="L43" s="459"/>
      <c r="M43" s="503"/>
    </row>
    <row r="44" spans="1:13" ht="27.6" x14ac:dyDescent="0.3">
      <c r="A44" s="459"/>
      <c r="B44" s="504"/>
      <c r="C44" s="459"/>
      <c r="D44" s="248" t="s">
        <v>96</v>
      </c>
      <c r="E44" s="440"/>
      <c r="F44" s="440"/>
      <c r="G44" s="440"/>
      <c r="H44" s="440"/>
      <c r="I44" s="440"/>
      <c r="J44" s="440"/>
      <c r="K44" s="440"/>
      <c r="L44" s="459"/>
      <c r="M44" s="503"/>
    </row>
    <row r="45" spans="1:13" ht="55.2" x14ac:dyDescent="0.3">
      <c r="A45" s="459"/>
      <c r="B45" s="504"/>
      <c r="C45" s="459"/>
      <c r="D45" s="248" t="s">
        <v>98</v>
      </c>
      <c r="E45" s="440"/>
      <c r="F45" s="440"/>
      <c r="G45" s="440"/>
      <c r="H45" s="440"/>
      <c r="I45" s="440"/>
      <c r="J45" s="440"/>
      <c r="K45" s="440"/>
      <c r="L45" s="459"/>
      <c r="M45" s="503"/>
    </row>
    <row r="46" spans="1:13" ht="15" customHeight="1" x14ac:dyDescent="0.3">
      <c r="A46" s="459" t="s">
        <v>277</v>
      </c>
      <c r="B46" s="504" t="s">
        <v>615</v>
      </c>
      <c r="C46" s="459" t="s">
        <v>244</v>
      </c>
      <c r="D46" s="248" t="s">
        <v>55</v>
      </c>
      <c r="E46" s="459" t="s">
        <v>609</v>
      </c>
      <c r="F46" s="440"/>
      <c r="G46" s="440"/>
      <c r="H46" s="440"/>
      <c r="I46" s="440"/>
      <c r="J46" s="440"/>
      <c r="K46" s="440"/>
      <c r="L46" s="459" t="s">
        <v>610</v>
      </c>
      <c r="M46" s="503" t="s">
        <v>616</v>
      </c>
    </row>
    <row r="47" spans="1:13" ht="41.4" x14ac:dyDescent="0.3">
      <c r="A47" s="459"/>
      <c r="B47" s="504"/>
      <c r="C47" s="459"/>
      <c r="D47" s="248" t="s">
        <v>101</v>
      </c>
      <c r="E47" s="440"/>
      <c r="F47" s="440"/>
      <c r="G47" s="440"/>
      <c r="H47" s="440"/>
      <c r="I47" s="440"/>
      <c r="J47" s="440"/>
      <c r="K47" s="440"/>
      <c r="L47" s="459"/>
      <c r="M47" s="503"/>
    </row>
    <row r="48" spans="1:13" ht="41.4" x14ac:dyDescent="0.3">
      <c r="A48" s="459"/>
      <c r="B48" s="504"/>
      <c r="C48" s="459"/>
      <c r="D48" s="248" t="s">
        <v>12</v>
      </c>
      <c r="E48" s="440"/>
      <c r="F48" s="440"/>
      <c r="G48" s="440"/>
      <c r="H48" s="440"/>
      <c r="I48" s="440"/>
      <c r="J48" s="440"/>
      <c r="K48" s="440"/>
      <c r="L48" s="459"/>
      <c r="M48" s="503"/>
    </row>
    <row r="49" spans="1:13" ht="27.6" x14ac:dyDescent="0.3">
      <c r="A49" s="459"/>
      <c r="B49" s="504"/>
      <c r="C49" s="459"/>
      <c r="D49" s="248" t="s">
        <v>96</v>
      </c>
      <c r="E49" s="440"/>
      <c r="F49" s="440"/>
      <c r="G49" s="440"/>
      <c r="H49" s="440"/>
      <c r="I49" s="440"/>
      <c r="J49" s="440"/>
      <c r="K49" s="440"/>
      <c r="L49" s="459"/>
      <c r="M49" s="503"/>
    </row>
    <row r="50" spans="1:13" ht="55.2" x14ac:dyDescent="0.3">
      <c r="A50" s="459"/>
      <c r="B50" s="504"/>
      <c r="C50" s="459"/>
      <c r="D50" s="248" t="s">
        <v>98</v>
      </c>
      <c r="E50" s="440"/>
      <c r="F50" s="440"/>
      <c r="G50" s="440"/>
      <c r="H50" s="440"/>
      <c r="I50" s="440"/>
      <c r="J50" s="440"/>
      <c r="K50" s="440"/>
      <c r="L50" s="459"/>
      <c r="M50" s="503"/>
    </row>
    <row r="51" spans="1:13" x14ac:dyDescent="0.3">
      <c r="A51" s="502" t="s">
        <v>617</v>
      </c>
      <c r="B51" s="502"/>
      <c r="C51" s="502"/>
      <c r="D51" s="502"/>
      <c r="E51" s="502"/>
      <c r="F51" s="502"/>
      <c r="G51" s="502"/>
      <c r="H51" s="502"/>
      <c r="I51" s="502"/>
      <c r="J51" s="502"/>
      <c r="K51" s="502"/>
      <c r="L51" s="502"/>
      <c r="M51" s="502"/>
    </row>
  </sheetData>
  <mergeCells count="61">
    <mergeCell ref="L1:M1"/>
    <mergeCell ref="A3:M3"/>
    <mergeCell ref="A4:M4"/>
    <mergeCell ref="F6:F7"/>
    <mergeCell ref="G6:K6"/>
    <mergeCell ref="L6:L7"/>
    <mergeCell ref="M6:M7"/>
    <mergeCell ref="A6:A7"/>
    <mergeCell ref="B6:B7"/>
    <mergeCell ref="C6:C7"/>
    <mergeCell ref="D6:D7"/>
    <mergeCell ref="E6:E7"/>
    <mergeCell ref="A9:A13"/>
    <mergeCell ref="B9:B13"/>
    <mergeCell ref="C9:C13"/>
    <mergeCell ref="L9:L13"/>
    <mergeCell ref="M9:M13"/>
    <mergeCell ref="A14:M14"/>
    <mergeCell ref="A15:A19"/>
    <mergeCell ref="B15:B19"/>
    <mergeCell ref="C15:C19"/>
    <mergeCell ref="L15:L19"/>
    <mergeCell ref="M15:M19"/>
    <mergeCell ref="A20:M20"/>
    <mergeCell ref="A21:A25"/>
    <mergeCell ref="B21:B25"/>
    <mergeCell ref="C21:C25"/>
    <mergeCell ref="E21:K25"/>
    <mergeCell ref="L21:L25"/>
    <mergeCell ref="M21:M25"/>
    <mergeCell ref="M26:M30"/>
    <mergeCell ref="A31:A35"/>
    <mergeCell ref="B31:B35"/>
    <mergeCell ref="C31:C35"/>
    <mergeCell ref="E31:K35"/>
    <mergeCell ref="L31:L35"/>
    <mergeCell ref="M31:M35"/>
    <mergeCell ref="A26:A30"/>
    <mergeCell ref="B26:B30"/>
    <mergeCell ref="C26:C30"/>
    <mergeCell ref="E26:K30"/>
    <mergeCell ref="L26:L30"/>
    <mergeCell ref="M36:M40"/>
    <mergeCell ref="A41:A45"/>
    <mergeCell ref="B41:B45"/>
    <mergeCell ref="C41:C45"/>
    <mergeCell ref="E41:K45"/>
    <mergeCell ref="L41:L45"/>
    <mergeCell ref="M41:M45"/>
    <mergeCell ref="A36:A40"/>
    <mergeCell ref="B36:B40"/>
    <mergeCell ref="C36:C40"/>
    <mergeCell ref="E36:K40"/>
    <mergeCell ref="L36:L40"/>
    <mergeCell ref="A51:M51"/>
    <mergeCell ref="M46:M50"/>
    <mergeCell ref="A46:A50"/>
    <mergeCell ref="B46:B50"/>
    <mergeCell ref="C46:C50"/>
    <mergeCell ref="E46:K50"/>
    <mergeCell ref="L46:L50"/>
  </mergeCells>
  <pageMargins left="0.23622047244094491" right="0.23622047244094491" top="0.23622047244094491" bottom="3.937007874015748E-2" header="0.31496062992125984" footer="0.31496062992125984"/>
  <pageSetup paperSize="9" scale="67" fitToHeight="0" orientation="landscape" r:id="rId1"/>
  <rowBreaks count="2" manualBreakCount="2">
    <brk id="19" max="16383" man="1"/>
    <brk id="35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BreakPreview" zoomScale="60" zoomScaleNormal="75" workbookViewId="0">
      <selection activeCell="D9" sqref="A1:H9"/>
    </sheetView>
  </sheetViews>
  <sheetFormatPr defaultRowHeight="14.4" x14ac:dyDescent="0.3"/>
  <cols>
    <col min="1" max="1" width="4.44140625" customWidth="1"/>
    <col min="2" max="2" width="46.44140625" customWidth="1"/>
    <col min="3" max="3" width="25" customWidth="1"/>
    <col min="4" max="4" width="10.5546875" customWidth="1"/>
    <col min="5" max="5" width="12.109375" customWidth="1"/>
    <col min="6" max="6" width="12.88671875" customWidth="1"/>
    <col min="7" max="7" width="15.109375" customWidth="1"/>
    <col min="8" max="8" width="39.88671875" customWidth="1"/>
  </cols>
  <sheetData>
    <row r="1" spans="1:11" ht="57.75" customHeight="1" x14ac:dyDescent="0.3">
      <c r="A1" s="58"/>
      <c r="B1" s="58"/>
      <c r="C1" s="58"/>
      <c r="D1" s="73"/>
      <c r="E1" s="74"/>
      <c r="F1" s="74"/>
      <c r="G1" s="481" t="s">
        <v>243</v>
      </c>
      <c r="H1" s="481"/>
    </row>
    <row r="2" spans="1:11" ht="60" customHeight="1" x14ac:dyDescent="0.3">
      <c r="A2" s="464" t="s">
        <v>247</v>
      </c>
      <c r="B2" s="464"/>
      <c r="C2" s="464"/>
      <c r="D2" s="464"/>
      <c r="E2" s="464"/>
      <c r="F2" s="464"/>
      <c r="G2" s="464"/>
      <c r="H2" s="464"/>
    </row>
    <row r="3" spans="1:11" ht="36" customHeight="1" x14ac:dyDescent="0.3">
      <c r="A3" s="58"/>
      <c r="B3" s="58"/>
      <c r="C3" s="58"/>
      <c r="D3" s="58"/>
      <c r="E3" s="58"/>
      <c r="F3" s="58"/>
      <c r="G3" s="58"/>
      <c r="H3" s="58"/>
    </row>
    <row r="4" spans="1:11" ht="15.6" x14ac:dyDescent="0.3">
      <c r="A4" s="507" t="s">
        <v>103</v>
      </c>
      <c r="B4" s="507" t="s">
        <v>104</v>
      </c>
      <c r="C4" s="507" t="s">
        <v>105</v>
      </c>
      <c r="D4" s="482" t="s">
        <v>248</v>
      </c>
      <c r="E4" s="482"/>
      <c r="F4" s="482"/>
      <c r="G4" s="482"/>
      <c r="H4" s="509" t="s">
        <v>106</v>
      </c>
    </row>
    <row r="5" spans="1:11" ht="15.6" x14ac:dyDescent="0.3">
      <c r="A5" s="508"/>
      <c r="B5" s="508"/>
      <c r="C5" s="508"/>
      <c r="D5" s="75" t="s">
        <v>107</v>
      </c>
      <c r="E5" s="76" t="s">
        <v>108</v>
      </c>
      <c r="F5" s="76" t="s">
        <v>109</v>
      </c>
      <c r="G5" s="76" t="s">
        <v>110</v>
      </c>
      <c r="H5" s="510"/>
    </row>
    <row r="6" spans="1:11" ht="15.6" x14ac:dyDescent="0.3">
      <c r="A6" s="77">
        <v>1</v>
      </c>
      <c r="B6" s="77">
        <v>2</v>
      </c>
      <c r="C6" s="77">
        <v>3</v>
      </c>
      <c r="D6" s="77">
        <v>4</v>
      </c>
      <c r="E6" s="78">
        <v>5</v>
      </c>
      <c r="F6" s="78">
        <v>6</v>
      </c>
      <c r="G6" s="78">
        <v>7</v>
      </c>
      <c r="H6" s="78">
        <v>8</v>
      </c>
    </row>
    <row r="7" spans="1:11" ht="109.2" x14ac:dyDescent="0.3">
      <c r="A7" s="77"/>
      <c r="B7" s="79" t="s">
        <v>249</v>
      </c>
      <c r="C7" s="88" t="s">
        <v>250</v>
      </c>
      <c r="D7" s="79" t="s">
        <v>113</v>
      </c>
      <c r="E7" s="80" t="s">
        <v>113</v>
      </c>
      <c r="F7" s="80" t="s">
        <v>113</v>
      </c>
      <c r="G7" s="80" t="s">
        <v>113</v>
      </c>
      <c r="H7" s="79" t="s">
        <v>246</v>
      </c>
    </row>
    <row r="8" spans="1:11" ht="15.6" x14ac:dyDescent="0.3">
      <c r="A8" s="58"/>
      <c r="B8" s="58"/>
      <c r="C8" s="58"/>
      <c r="D8" s="58"/>
      <c r="E8" s="58"/>
      <c r="F8" s="58"/>
      <c r="G8" s="58"/>
      <c r="H8" s="58"/>
    </row>
    <row r="9" spans="1:11" s="2" customFormat="1" ht="53.25" customHeight="1" x14ac:dyDescent="0.3">
      <c r="A9" s="42"/>
      <c r="B9" s="81" t="s">
        <v>123</v>
      </c>
      <c r="C9" s="81"/>
      <c r="D9" s="506" t="s">
        <v>251</v>
      </c>
      <c r="E9" s="506"/>
      <c r="F9" s="506"/>
      <c r="G9" s="506"/>
      <c r="H9" s="506"/>
      <c r="I9" s="94"/>
      <c r="J9" s="94"/>
      <c r="K9" s="94"/>
    </row>
  </sheetData>
  <mergeCells count="8">
    <mergeCell ref="D9:H9"/>
    <mergeCell ref="G1:H1"/>
    <mergeCell ref="A2:H2"/>
    <mergeCell ref="A4:A5"/>
    <mergeCell ref="B4:B5"/>
    <mergeCell ref="C4:C5"/>
    <mergeCell ref="D4:G4"/>
    <mergeCell ref="H4:H5"/>
  </mergeCells>
  <pageMargins left="0.23622047244094491" right="0.23622047244094491" top="0.23622047244094491" bottom="0.23622047244094491" header="0.31496062992125984" footer="0.31496062992125984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view="pageBreakPreview" zoomScale="60" zoomScaleNormal="75" workbookViewId="0">
      <selection sqref="A1:N19"/>
    </sheetView>
  </sheetViews>
  <sheetFormatPr defaultRowHeight="14.4" x14ac:dyDescent="0.3"/>
  <cols>
    <col min="2" max="2" width="39.5546875" customWidth="1"/>
    <col min="7" max="7" width="71.5546875" customWidth="1"/>
  </cols>
  <sheetData>
    <row r="1" spans="1:14" ht="60" customHeight="1" x14ac:dyDescent="0.3">
      <c r="A1" s="10"/>
      <c r="B1" s="11"/>
      <c r="C1" s="10"/>
      <c r="D1" s="10"/>
      <c r="E1" s="10"/>
      <c r="F1" s="10"/>
      <c r="G1" s="10"/>
      <c r="H1" s="316" t="s">
        <v>343</v>
      </c>
      <c r="I1" s="316"/>
      <c r="J1" s="316"/>
      <c r="K1" s="316"/>
      <c r="L1" s="316"/>
      <c r="M1" s="316"/>
      <c r="N1" s="316"/>
    </row>
    <row r="2" spans="1:14" ht="15.6" x14ac:dyDescent="0.3">
      <c r="A2" s="310" t="s">
        <v>564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</row>
    <row r="3" spans="1:14" ht="15.6" x14ac:dyDescent="0.3">
      <c r="A3" s="310" t="s">
        <v>465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</row>
    <row r="4" spans="1:14" ht="15.6" x14ac:dyDescent="0.3">
      <c r="A4" s="310"/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</row>
    <row r="5" spans="1:14" x14ac:dyDescent="0.3">
      <c r="A5" s="311" t="s">
        <v>60</v>
      </c>
      <c r="B5" s="312" t="s">
        <v>61</v>
      </c>
      <c r="C5" s="314" t="s">
        <v>62</v>
      </c>
      <c r="D5" s="314"/>
      <c r="E5" s="314"/>
      <c r="F5" s="314"/>
      <c r="G5" s="314" t="s">
        <v>63</v>
      </c>
      <c r="H5" s="314" t="s">
        <v>64</v>
      </c>
      <c r="I5" s="314" t="s">
        <v>65</v>
      </c>
      <c r="J5" s="314"/>
      <c r="K5" s="314"/>
      <c r="L5" s="314"/>
      <c r="M5" s="314"/>
      <c r="N5" s="314"/>
    </row>
    <row r="6" spans="1:14" ht="82.8" x14ac:dyDescent="0.3">
      <c r="A6" s="311"/>
      <c r="B6" s="313"/>
      <c r="C6" s="12" t="s">
        <v>12</v>
      </c>
      <c r="D6" s="12" t="s">
        <v>11</v>
      </c>
      <c r="E6" s="12" t="s">
        <v>14</v>
      </c>
      <c r="F6" s="12" t="s">
        <v>67</v>
      </c>
      <c r="G6" s="314"/>
      <c r="H6" s="314"/>
      <c r="I6" s="314"/>
      <c r="J6" s="13">
        <v>2017</v>
      </c>
      <c r="K6" s="13">
        <v>2018</v>
      </c>
      <c r="L6" s="13">
        <v>2019</v>
      </c>
      <c r="M6" s="13">
        <v>2020</v>
      </c>
      <c r="N6" s="13">
        <v>2021</v>
      </c>
    </row>
    <row r="7" spans="1:14" x14ac:dyDescent="0.3">
      <c r="A7" s="13">
        <v>1</v>
      </c>
      <c r="B7" s="12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</row>
    <row r="8" spans="1:14" ht="77.25" customHeight="1" x14ac:dyDescent="0.3">
      <c r="A8" s="314">
        <v>1</v>
      </c>
      <c r="B8" s="309" t="s">
        <v>347</v>
      </c>
      <c r="C8" s="315">
        <f>'Приложение 2 ПП I (Паспорт)'!J14</f>
        <v>0</v>
      </c>
      <c r="D8" s="315">
        <f>'Приложение 2 ПП I (Паспорт)'!J15</f>
        <v>0</v>
      </c>
      <c r="E8" s="315">
        <f>'Приложение 2 ПП I (Паспорт)'!J17</f>
        <v>166188</v>
      </c>
      <c r="F8" s="315">
        <f>'Приложение 2 ПП I (Паспорт)'!J16</f>
        <v>0</v>
      </c>
      <c r="G8" s="111" t="s">
        <v>254</v>
      </c>
      <c r="H8" s="228" t="s">
        <v>59</v>
      </c>
      <c r="I8" s="228">
        <v>5</v>
      </c>
      <c r="J8" s="225">
        <v>5</v>
      </c>
      <c r="K8" s="225">
        <v>6</v>
      </c>
      <c r="L8" s="225">
        <v>7</v>
      </c>
      <c r="M8" s="225">
        <v>7</v>
      </c>
      <c r="N8" s="228">
        <v>7</v>
      </c>
    </row>
    <row r="9" spans="1:14" s="47" customFormat="1" ht="83.25" customHeight="1" x14ac:dyDescent="0.3">
      <c r="A9" s="314"/>
      <c r="B9" s="309"/>
      <c r="C9" s="315"/>
      <c r="D9" s="315"/>
      <c r="E9" s="315"/>
      <c r="F9" s="315"/>
      <c r="G9" s="160" t="s">
        <v>48</v>
      </c>
      <c r="H9" s="228" t="s">
        <v>20</v>
      </c>
      <c r="I9" s="228">
        <v>101.9</v>
      </c>
      <c r="J9" s="228">
        <v>102.1</v>
      </c>
      <c r="K9" s="228">
        <v>102.3</v>
      </c>
      <c r="L9" s="228">
        <v>102.5</v>
      </c>
      <c r="M9" s="228">
        <v>102.63</v>
      </c>
      <c r="N9" s="228">
        <v>102.7</v>
      </c>
    </row>
    <row r="10" spans="1:14" s="47" customFormat="1" ht="51" customHeight="1" x14ac:dyDescent="0.3">
      <c r="A10" s="314"/>
      <c r="B10" s="309"/>
      <c r="C10" s="315"/>
      <c r="D10" s="315"/>
      <c r="E10" s="315"/>
      <c r="F10" s="315"/>
      <c r="G10" s="160" t="s">
        <v>538</v>
      </c>
      <c r="H10" s="228" t="s">
        <v>20</v>
      </c>
      <c r="I10" s="228">
        <v>21.8</v>
      </c>
      <c r="J10" s="228">
        <v>22</v>
      </c>
      <c r="K10" s="228">
        <v>22.2</v>
      </c>
      <c r="L10" s="228">
        <v>22.5</v>
      </c>
      <c r="M10" s="228">
        <v>22.69</v>
      </c>
      <c r="N10" s="169">
        <v>22.82</v>
      </c>
    </row>
    <row r="11" spans="1:14" s="47" customFormat="1" ht="36" customHeight="1" x14ac:dyDescent="0.3">
      <c r="A11" s="314"/>
      <c r="B11" s="309"/>
      <c r="C11" s="314"/>
      <c r="D11" s="314"/>
      <c r="E11" s="315"/>
      <c r="F11" s="314"/>
      <c r="G11" s="160" t="s">
        <v>383</v>
      </c>
      <c r="H11" s="228" t="s">
        <v>59</v>
      </c>
      <c r="I11" s="228">
        <v>62</v>
      </c>
      <c r="J11" s="228">
        <v>67</v>
      </c>
      <c r="K11" s="228">
        <v>72</v>
      </c>
      <c r="L11" s="228">
        <v>77</v>
      </c>
      <c r="M11" s="228">
        <v>82</v>
      </c>
      <c r="N11" s="228">
        <v>87</v>
      </c>
    </row>
    <row r="12" spans="1:14" s="47" customFormat="1" ht="69.75" customHeight="1" x14ac:dyDescent="0.3">
      <c r="A12" s="314"/>
      <c r="B12" s="309"/>
      <c r="C12" s="314"/>
      <c r="D12" s="314"/>
      <c r="E12" s="315"/>
      <c r="F12" s="314"/>
      <c r="G12" s="160" t="s">
        <v>309</v>
      </c>
      <c r="H12" s="228" t="s">
        <v>20</v>
      </c>
      <c r="I12" s="228">
        <v>32</v>
      </c>
      <c r="J12" s="228">
        <v>32.299999999999997</v>
      </c>
      <c r="K12" s="228">
        <v>32.5</v>
      </c>
      <c r="L12" s="228">
        <v>32.700000000000003</v>
      </c>
      <c r="M12" s="170">
        <v>33</v>
      </c>
      <c r="N12" s="228">
        <v>33.299999999999997</v>
      </c>
    </row>
    <row r="13" spans="1:14" s="47" customFormat="1" ht="26.25" customHeight="1" x14ac:dyDescent="0.3">
      <c r="A13" s="314"/>
      <c r="B13" s="309"/>
      <c r="C13" s="314"/>
      <c r="D13" s="314"/>
      <c r="E13" s="315"/>
      <c r="F13" s="314"/>
      <c r="G13" s="160" t="s">
        <v>21</v>
      </c>
      <c r="H13" s="228" t="s">
        <v>59</v>
      </c>
      <c r="I13" s="228">
        <v>39</v>
      </c>
      <c r="J13" s="228">
        <v>42</v>
      </c>
      <c r="K13" s="228">
        <v>48</v>
      </c>
      <c r="L13" s="228">
        <v>54</v>
      </c>
      <c r="M13" s="228">
        <v>60</v>
      </c>
      <c r="N13" s="228">
        <v>64</v>
      </c>
    </row>
    <row r="14" spans="1:14" s="47" customFormat="1" ht="30" customHeight="1" x14ac:dyDescent="0.3">
      <c r="A14" s="314"/>
      <c r="B14" s="309"/>
      <c r="C14" s="314"/>
      <c r="D14" s="314"/>
      <c r="E14" s="315"/>
      <c r="F14" s="314"/>
      <c r="G14" s="160" t="s">
        <v>22</v>
      </c>
      <c r="H14" s="228" t="s">
        <v>20</v>
      </c>
      <c r="I14" s="228">
        <v>101.2</v>
      </c>
      <c r="J14" s="228">
        <v>101.6</v>
      </c>
      <c r="K14" s="228">
        <v>102</v>
      </c>
      <c r="L14" s="228">
        <v>102.4</v>
      </c>
      <c r="M14" s="228">
        <v>102.8</v>
      </c>
      <c r="N14" s="228">
        <v>103.2</v>
      </c>
    </row>
    <row r="15" spans="1:14" s="47" customFormat="1" ht="50.25" customHeight="1" x14ac:dyDescent="0.3">
      <c r="A15" s="314"/>
      <c r="B15" s="309"/>
      <c r="C15" s="314"/>
      <c r="D15" s="314"/>
      <c r="E15" s="315"/>
      <c r="F15" s="314"/>
      <c r="G15" s="160" t="s">
        <v>23</v>
      </c>
      <c r="H15" s="228" t="s">
        <v>59</v>
      </c>
      <c r="I15" s="228">
        <v>28</v>
      </c>
      <c r="J15" s="185">
        <v>54.34</v>
      </c>
      <c r="K15" s="228">
        <v>54.84</v>
      </c>
      <c r="L15" s="228">
        <v>55.34</v>
      </c>
      <c r="M15" s="228">
        <v>55.84</v>
      </c>
      <c r="N15" s="228">
        <v>56.34</v>
      </c>
    </row>
    <row r="16" spans="1:14" s="47" customFormat="1" ht="47.25" customHeight="1" x14ac:dyDescent="0.3">
      <c r="A16" s="314"/>
      <c r="B16" s="309"/>
      <c r="C16" s="314"/>
      <c r="D16" s="314"/>
      <c r="E16" s="315"/>
      <c r="F16" s="314"/>
      <c r="G16" s="160" t="s">
        <v>310</v>
      </c>
      <c r="H16" s="228" t="s">
        <v>24</v>
      </c>
      <c r="I16" s="228">
        <v>34920.6</v>
      </c>
      <c r="J16" s="228">
        <v>37400</v>
      </c>
      <c r="K16" s="228">
        <v>38265</v>
      </c>
      <c r="L16" s="228">
        <v>39080</v>
      </c>
      <c r="M16" s="228">
        <v>39845</v>
      </c>
      <c r="N16" s="228">
        <v>40558</v>
      </c>
    </row>
    <row r="17" spans="1:14" s="47" customFormat="1" ht="47.25" customHeight="1" x14ac:dyDescent="0.3">
      <c r="A17" s="314"/>
      <c r="B17" s="309"/>
      <c r="C17" s="314"/>
      <c r="D17" s="314"/>
      <c r="E17" s="315"/>
      <c r="F17" s="314"/>
      <c r="G17" s="160" t="s">
        <v>382</v>
      </c>
      <c r="H17" s="228" t="s">
        <v>20</v>
      </c>
      <c r="I17" s="228">
        <v>1.9</v>
      </c>
      <c r="J17" s="228">
        <v>1.9</v>
      </c>
      <c r="K17" s="228">
        <v>1.9</v>
      </c>
      <c r="L17" s="228">
        <v>1.9</v>
      </c>
      <c r="M17" s="228">
        <v>1.9</v>
      </c>
      <c r="N17" s="228">
        <v>1.9</v>
      </c>
    </row>
    <row r="18" spans="1:14" s="47" customFormat="1" ht="36" customHeight="1" x14ac:dyDescent="0.3">
      <c r="A18" s="314"/>
      <c r="B18" s="309"/>
      <c r="C18" s="314"/>
      <c r="D18" s="314"/>
      <c r="E18" s="315"/>
      <c r="F18" s="314"/>
      <c r="G18" s="160" t="s">
        <v>25</v>
      </c>
      <c r="H18" s="228" t="s">
        <v>59</v>
      </c>
      <c r="I18" s="228">
        <v>30</v>
      </c>
      <c r="J18" s="228">
        <v>12</v>
      </c>
      <c r="K18" s="228">
        <v>14</v>
      </c>
      <c r="L18" s="228">
        <v>16</v>
      </c>
      <c r="M18" s="228">
        <v>18</v>
      </c>
      <c r="N18" s="228">
        <v>20</v>
      </c>
    </row>
    <row r="19" spans="1:14" x14ac:dyDescent="0.3">
      <c r="A19" s="314"/>
      <c r="B19" s="309"/>
      <c r="C19" s="314"/>
      <c r="D19" s="314"/>
      <c r="E19" s="315"/>
      <c r="F19" s="314"/>
      <c r="G19" s="224" t="s">
        <v>255</v>
      </c>
      <c r="H19" s="228" t="s">
        <v>20</v>
      </c>
      <c r="I19" s="228">
        <v>16.7</v>
      </c>
      <c r="J19" s="225">
        <v>16.8</v>
      </c>
      <c r="K19" s="225">
        <v>16.899999999999999</v>
      </c>
      <c r="L19" s="225">
        <v>17.100000000000001</v>
      </c>
      <c r="M19" s="225">
        <v>17.3</v>
      </c>
      <c r="N19" s="228">
        <v>17.5</v>
      </c>
    </row>
  </sheetData>
  <mergeCells count="17">
    <mergeCell ref="H1:N1"/>
    <mergeCell ref="B8:B19"/>
    <mergeCell ref="A2:N2"/>
    <mergeCell ref="A3:N3"/>
    <mergeCell ref="A4:N4"/>
    <mergeCell ref="A5:A6"/>
    <mergeCell ref="B5:B6"/>
    <mergeCell ref="C5:F5"/>
    <mergeCell ref="G5:G6"/>
    <mergeCell ref="A8:A19"/>
    <mergeCell ref="C8:C19"/>
    <mergeCell ref="D8:D19"/>
    <mergeCell ref="E8:E19"/>
    <mergeCell ref="F8:F19"/>
    <mergeCell ref="H5:H6"/>
    <mergeCell ref="I5:I6"/>
    <mergeCell ref="J5:N5"/>
  </mergeCells>
  <pageMargins left="0.23622047244094491" right="0.23622047244094491" top="0.23622047244094491" bottom="0.23622047244094491" header="0.31496062992125984" footer="0.31496062992125984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view="pageBreakPreview" topLeftCell="A8" zoomScale="75" zoomScaleNormal="100" zoomScaleSheetLayoutView="75" workbookViewId="0">
      <selection sqref="A1:F15"/>
    </sheetView>
  </sheetViews>
  <sheetFormatPr defaultColWidth="9.109375" defaultRowHeight="13.8" x14ac:dyDescent="0.25"/>
  <cols>
    <col min="1" max="1" width="7" style="112" customWidth="1"/>
    <col min="2" max="2" width="35.88671875" style="112" customWidth="1"/>
    <col min="3" max="3" width="19.88671875" style="112" customWidth="1"/>
    <col min="4" max="4" width="48.5546875" style="112" customWidth="1"/>
    <col min="5" max="5" width="21.5546875" style="141" customWidth="1"/>
    <col min="6" max="6" width="21.88671875" style="112" customWidth="1"/>
    <col min="7" max="16384" width="9.109375" style="112"/>
  </cols>
  <sheetData>
    <row r="1" spans="1:17" ht="73.5" customHeight="1" x14ac:dyDescent="0.25">
      <c r="C1" s="142"/>
      <c r="D1" s="143"/>
      <c r="E1" s="320" t="s">
        <v>384</v>
      </c>
      <c r="F1" s="321"/>
      <c r="N1" s="318"/>
      <c r="O1" s="319"/>
      <c r="P1" s="319"/>
      <c r="Q1" s="319"/>
    </row>
    <row r="2" spans="1:17" ht="72" customHeight="1" x14ac:dyDescent="0.25">
      <c r="A2" s="317" t="s">
        <v>565</v>
      </c>
      <c r="B2" s="317"/>
      <c r="C2" s="317"/>
      <c r="D2" s="317"/>
      <c r="E2" s="317"/>
      <c r="F2" s="317"/>
      <c r="G2" s="123"/>
      <c r="H2" s="123"/>
      <c r="I2" s="123"/>
      <c r="J2" s="123"/>
      <c r="K2" s="123"/>
      <c r="L2" s="123"/>
      <c r="M2" s="123"/>
    </row>
    <row r="3" spans="1:17" ht="38.25" customHeight="1" x14ac:dyDescent="0.25">
      <c r="A3" s="83" t="s">
        <v>427</v>
      </c>
      <c r="B3" s="83" t="s">
        <v>428</v>
      </c>
      <c r="C3" s="83" t="s">
        <v>135</v>
      </c>
      <c r="D3" s="83" t="s">
        <v>429</v>
      </c>
      <c r="E3" s="83" t="s">
        <v>430</v>
      </c>
      <c r="F3" s="83" t="s">
        <v>431</v>
      </c>
      <c r="G3" s="123"/>
      <c r="H3" s="123"/>
      <c r="I3" s="123"/>
      <c r="J3" s="123"/>
      <c r="K3" s="123"/>
      <c r="L3" s="123"/>
      <c r="M3" s="123"/>
    </row>
    <row r="4" spans="1:17" ht="150.75" customHeight="1" x14ac:dyDescent="0.25">
      <c r="A4" s="149" t="s">
        <v>94</v>
      </c>
      <c r="B4" s="150" t="str">
        <f>'Приложение 3 ПП I'!G9</f>
        <v>Увеличение количества субъектов малого и среднего предпринимательства, осуществляющих деятельность в сфере обрабатывающих производств и технологических инноваций в рамках обеспечения доступности производственной и высокотехнологичной инфраструктуры для субъектов малого и среднего предпринимательства</v>
      </c>
      <c r="C4" s="149" t="str">
        <f>'Приложение 3 ПП I'!H9</f>
        <v>процент</v>
      </c>
      <c r="D4" s="150" t="s">
        <v>442</v>
      </c>
      <c r="E4" s="150" t="s">
        <v>445</v>
      </c>
      <c r="F4" s="149" t="s">
        <v>446</v>
      </c>
    </row>
    <row r="5" spans="1:17" ht="63" customHeight="1" x14ac:dyDescent="0.25">
      <c r="A5" s="149" t="s">
        <v>97</v>
      </c>
      <c r="B5" s="150" t="str">
        <f>'Приложение 3 ПП I'!G8</f>
        <v xml:space="preserve">Количество объектов инфраструктуры поддержки субъектов малого и среднего предпринимательства в области инноваций и производства </v>
      </c>
      <c r="C5" s="149" t="str">
        <f>'Приложение 3 ПП I'!H8</f>
        <v xml:space="preserve">единиц </v>
      </c>
      <c r="D5" s="150" t="s">
        <v>438</v>
      </c>
      <c r="E5" s="150" t="s">
        <v>447</v>
      </c>
      <c r="F5" s="149" t="s">
        <v>446</v>
      </c>
    </row>
    <row r="6" spans="1:17" ht="71.400000000000006" x14ac:dyDescent="0.25">
      <c r="A6" s="149" t="s">
        <v>116</v>
      </c>
      <c r="B6" s="150" t="str">
        <f>'Приложение 3 ПП I'!G10</f>
        <v>Увеличение доли оборота малых и средних предприятий в общем обороте по полному кругу предприятий</v>
      </c>
      <c r="C6" s="149" t="str">
        <f>'Приложение 3 ПП I'!H10</f>
        <v>процент</v>
      </c>
      <c r="D6" s="150" t="s">
        <v>443</v>
      </c>
      <c r="E6" s="150" t="s">
        <v>455</v>
      </c>
      <c r="F6" s="149" t="s">
        <v>446</v>
      </c>
    </row>
    <row r="7" spans="1:17" ht="101.25" customHeight="1" x14ac:dyDescent="0.25">
      <c r="A7" s="149" t="s">
        <v>119</v>
      </c>
      <c r="B7" s="150" t="str">
        <f>'Приложение 3 ПП I'!G14</f>
        <v>Темп роста объема инвестиций в основной капитал малых предприятий</v>
      </c>
      <c r="C7" s="149" t="str">
        <f>'Приложение 3 ПП I'!H14</f>
        <v>процент</v>
      </c>
      <c r="D7" s="150" t="s">
        <v>444</v>
      </c>
      <c r="E7" s="150" t="s">
        <v>448</v>
      </c>
      <c r="F7" s="149" t="s">
        <v>446</v>
      </c>
    </row>
    <row r="8" spans="1:17" ht="71.400000000000006" x14ac:dyDescent="0.25">
      <c r="A8" s="149" t="s">
        <v>120</v>
      </c>
      <c r="B8" s="150" t="str">
        <f>'Приложение 3 ПП I'!G11</f>
        <v>Число созданных рабочих мест субъектами малого и среднего предпринимательства, получившими государственную поддержку</v>
      </c>
      <c r="C8" s="149" t="str">
        <f>'Приложение 3 ПП I'!H11</f>
        <v xml:space="preserve">единиц </v>
      </c>
      <c r="D8" s="150" t="s">
        <v>439</v>
      </c>
      <c r="E8" s="150" t="s">
        <v>469</v>
      </c>
      <c r="F8" s="149" t="s">
        <v>446</v>
      </c>
    </row>
    <row r="9" spans="1:17" ht="91.8" x14ac:dyDescent="0.25">
      <c r="A9" s="149" t="s">
        <v>130</v>
      </c>
      <c r="B9" s="150" t="str">
        <f>'Приложение 3 ПП I'!G12</f>
        <v>Доля среднесписочной численности работников (без внешних совместителей) субъектов малого и среднего предпринимательства в среднесписочной численности работников (без внешних совместителей) всех предприятий и организаций</v>
      </c>
      <c r="C9" s="149" t="str">
        <f>'Приложение 3 ПП I'!H12</f>
        <v>процент</v>
      </c>
      <c r="D9" s="150" t="s">
        <v>449</v>
      </c>
      <c r="E9" s="150" t="s">
        <v>453</v>
      </c>
      <c r="F9" s="149" t="s">
        <v>446</v>
      </c>
    </row>
    <row r="10" spans="1:17" ht="92.25" customHeight="1" x14ac:dyDescent="0.25">
      <c r="A10" s="149" t="s">
        <v>432</v>
      </c>
      <c r="B10" s="150" t="str">
        <f>'Приложение 3 ПП I'!G16</f>
        <v>Среднемесячная заработная плата работников малых и средних предприятий</v>
      </c>
      <c r="C10" s="149" t="str">
        <f>'Приложение 3 ПП I'!H16</f>
        <v>руб.</v>
      </c>
      <c r="D10" s="150" t="s">
        <v>450</v>
      </c>
      <c r="E10" s="150" t="s">
        <v>454</v>
      </c>
      <c r="F10" s="149" t="s">
        <v>446</v>
      </c>
    </row>
    <row r="11" spans="1:17" ht="71.25" customHeight="1" x14ac:dyDescent="0.25">
      <c r="A11" s="149" t="s">
        <v>433</v>
      </c>
      <c r="B11" s="150" t="str">
        <f>'Приложение 3 ПП I'!G15</f>
        <v>Количество малых и средних предприятий на 1000 жителей</v>
      </c>
      <c r="C11" s="149" t="str">
        <f>'Приложение 3 ПП I'!H15</f>
        <v xml:space="preserve">единиц </v>
      </c>
      <c r="D11" s="150" t="s">
        <v>470</v>
      </c>
      <c r="E11" s="150" t="s">
        <v>440</v>
      </c>
      <c r="F11" s="149" t="s">
        <v>446</v>
      </c>
    </row>
    <row r="12" spans="1:17" ht="44.25" customHeight="1" x14ac:dyDescent="0.25">
      <c r="A12" s="149" t="s">
        <v>434</v>
      </c>
      <c r="B12" s="150" t="str">
        <f>'Приложение 3 ПП I'!G13</f>
        <v>Количество вновь созданных  предприятий малого и среднего бизнеса</v>
      </c>
      <c r="C12" s="149" t="str">
        <f>'Приложение 3 ПП I'!H13</f>
        <v xml:space="preserve">единиц </v>
      </c>
      <c r="D12" s="150" t="s">
        <v>471</v>
      </c>
      <c r="E12" s="150" t="s">
        <v>440</v>
      </c>
      <c r="F12" s="149" t="s">
        <v>446</v>
      </c>
    </row>
    <row r="13" spans="1:17" ht="40.799999999999997" x14ac:dyDescent="0.25">
      <c r="A13" s="149" t="s">
        <v>435</v>
      </c>
      <c r="B13" s="150" t="str">
        <f>'Приложение 3 ПП I'!G18</f>
        <v>Количество субъектов малого и среднего предпринимательства, получивших государственную поддержку</v>
      </c>
      <c r="C13" s="149" t="str">
        <f>'Приложение 3 ПП I'!H18</f>
        <v xml:space="preserve">единиц </v>
      </c>
      <c r="D13" s="150" t="s">
        <v>472</v>
      </c>
      <c r="E13" s="150" t="s">
        <v>447</v>
      </c>
      <c r="F13" s="149" t="s">
        <v>446</v>
      </c>
    </row>
    <row r="14" spans="1:17" ht="71.400000000000006" x14ac:dyDescent="0.25">
      <c r="A14" s="149" t="s">
        <v>436</v>
      </c>
      <c r="B14" s="150" t="str">
        <f>'Приложение 3 ПП I'!G19</f>
        <v>Прирост количества субъектов малого и среднего предпринимательства</v>
      </c>
      <c r="C14" s="149" t="str">
        <f>'Приложение 3 ПП I'!H19</f>
        <v>процент</v>
      </c>
      <c r="D14" s="150" t="s">
        <v>451</v>
      </c>
      <c r="E14" s="150" t="s">
        <v>440</v>
      </c>
      <c r="F14" s="149" t="s">
        <v>456</v>
      </c>
    </row>
    <row r="15" spans="1:17" ht="31.2" x14ac:dyDescent="0.25">
      <c r="A15" s="149" t="s">
        <v>437</v>
      </c>
      <c r="B15" s="150" t="str">
        <f>'Приложение 3 ПП I'!G17</f>
        <v>Уровень безработицы (по методологии Международной организации труда) в среднем за год</v>
      </c>
      <c r="C15" s="149" t="str">
        <f>'Приложение 3 ПП I'!H17</f>
        <v>процент</v>
      </c>
      <c r="D15" s="151" t="s">
        <v>452</v>
      </c>
      <c r="E15" s="150" t="s">
        <v>441</v>
      </c>
      <c r="F15" s="149" t="s">
        <v>446</v>
      </c>
    </row>
  </sheetData>
  <mergeCells count="3">
    <mergeCell ref="A2:F2"/>
    <mergeCell ref="N1:Q1"/>
    <mergeCell ref="E1:F1"/>
  </mergeCells>
  <pageMargins left="0.23622047244094491" right="0.23622047244094491" top="0.23622047244094491" bottom="0.23622047244094491" header="0.31496062992125984" footer="0.31496062992125984"/>
  <pageSetup scale="86" fitToHeight="0" orientation="landscape" r:id="rId1"/>
  <rowBreaks count="1" manualBreakCount="1">
    <brk id="7" max="5" man="1"/>
  </rowBreaks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7"/>
  <sheetViews>
    <sheetView view="pageBreakPreview" zoomScale="75" zoomScaleNormal="75" zoomScaleSheetLayoutView="75" workbookViewId="0">
      <selection activeCell="E182" sqref="E182"/>
    </sheetView>
  </sheetViews>
  <sheetFormatPr defaultRowHeight="14.4" x14ac:dyDescent="0.3"/>
  <cols>
    <col min="2" max="2" width="35.33203125" customWidth="1"/>
    <col min="3" max="3" width="22.88671875" customWidth="1"/>
    <col min="4" max="4" width="58.88671875" customWidth="1"/>
    <col min="5" max="5" width="13.109375" customWidth="1"/>
    <col min="6" max="6" width="16.6640625" customWidth="1"/>
    <col min="7" max="7" width="30.109375" customWidth="1"/>
  </cols>
  <sheetData>
    <row r="1" spans="1:17" ht="67.5" customHeight="1" x14ac:dyDescent="0.3">
      <c r="A1" s="15"/>
      <c r="B1" s="16"/>
      <c r="C1" s="16"/>
      <c r="D1" s="17"/>
      <c r="E1" s="322" t="s">
        <v>385</v>
      </c>
      <c r="F1" s="322"/>
      <c r="G1" s="322"/>
    </row>
    <row r="2" spans="1:17" ht="83.25" customHeight="1" thickBot="1" x14ac:dyDescent="0.35">
      <c r="A2" s="326" t="s">
        <v>566</v>
      </c>
      <c r="B2" s="326"/>
      <c r="C2" s="326"/>
      <c r="D2" s="326"/>
      <c r="E2" s="326"/>
      <c r="F2" s="326"/>
      <c r="G2" s="326"/>
    </row>
    <row r="3" spans="1:17" ht="81" customHeight="1" x14ac:dyDescent="0.3">
      <c r="A3" s="249" t="s">
        <v>60</v>
      </c>
      <c r="B3" s="18" t="s">
        <v>68</v>
      </c>
      <c r="C3" s="250" t="s">
        <v>54</v>
      </c>
      <c r="D3" s="251" t="s">
        <v>69</v>
      </c>
      <c r="E3" s="327" t="s">
        <v>70</v>
      </c>
      <c r="F3" s="328"/>
      <c r="G3" s="250" t="s">
        <v>71</v>
      </c>
    </row>
    <row r="4" spans="1:17" ht="15" customHeight="1" x14ac:dyDescent="0.3">
      <c r="A4" s="323">
        <v>1</v>
      </c>
      <c r="B4" s="324" t="s">
        <v>75</v>
      </c>
      <c r="C4" s="325" t="s">
        <v>72</v>
      </c>
      <c r="D4" s="325" t="s">
        <v>76</v>
      </c>
      <c r="E4" s="226" t="s">
        <v>73</v>
      </c>
      <c r="F4" s="252">
        <f>SUM(F5:F9)</f>
        <v>36000</v>
      </c>
      <c r="G4" s="228"/>
    </row>
    <row r="5" spans="1:17" x14ac:dyDescent="0.3">
      <c r="A5" s="323"/>
      <c r="B5" s="324"/>
      <c r="C5" s="325"/>
      <c r="D5" s="325"/>
      <c r="E5" s="226">
        <v>2017</v>
      </c>
      <c r="F5" s="252">
        <f>F11+F17+F23</f>
        <v>12000</v>
      </c>
      <c r="G5" s="228"/>
    </row>
    <row r="6" spans="1:17" x14ac:dyDescent="0.3">
      <c r="A6" s="323"/>
      <c r="B6" s="324"/>
      <c r="C6" s="325"/>
      <c r="D6" s="325"/>
      <c r="E6" s="226">
        <v>2018</v>
      </c>
      <c r="F6" s="252">
        <f t="shared" ref="F6:F9" si="0">F12+F18+F24</f>
        <v>6000</v>
      </c>
      <c r="G6" s="228"/>
    </row>
    <row r="7" spans="1:17" x14ac:dyDescent="0.3">
      <c r="A7" s="323"/>
      <c r="B7" s="324"/>
      <c r="C7" s="325"/>
      <c r="D7" s="325"/>
      <c r="E7" s="226">
        <v>2019</v>
      </c>
      <c r="F7" s="252">
        <f t="shared" si="0"/>
        <v>6000</v>
      </c>
      <c r="G7" s="228"/>
    </row>
    <row r="8" spans="1:17" x14ac:dyDescent="0.3">
      <c r="A8" s="323"/>
      <c r="B8" s="324"/>
      <c r="C8" s="325"/>
      <c r="D8" s="325"/>
      <c r="E8" s="226">
        <v>2020</v>
      </c>
      <c r="F8" s="252">
        <f t="shared" si="0"/>
        <v>6000</v>
      </c>
      <c r="G8" s="228"/>
    </row>
    <row r="9" spans="1:17" x14ac:dyDescent="0.3">
      <c r="A9" s="323"/>
      <c r="B9" s="324"/>
      <c r="C9" s="325"/>
      <c r="D9" s="325"/>
      <c r="E9" s="226">
        <v>2021</v>
      </c>
      <c r="F9" s="252">
        <f t="shared" si="0"/>
        <v>6000</v>
      </c>
      <c r="G9" s="228"/>
      <c r="L9" s="71"/>
      <c r="M9" s="71"/>
      <c r="N9" s="71"/>
      <c r="O9" s="71"/>
      <c r="P9" s="71"/>
      <c r="Q9" s="71"/>
    </row>
    <row r="10" spans="1:17" ht="15" customHeight="1" x14ac:dyDescent="0.3">
      <c r="A10" s="323"/>
      <c r="B10" s="324"/>
      <c r="C10" s="325" t="s">
        <v>74</v>
      </c>
      <c r="D10" s="325"/>
      <c r="E10" s="226" t="s">
        <v>73</v>
      </c>
      <c r="F10" s="252">
        <f>SUM(F11:F15)</f>
        <v>36000</v>
      </c>
      <c r="G10" s="325" t="s">
        <v>13</v>
      </c>
      <c r="L10" s="71"/>
      <c r="M10" s="71"/>
      <c r="N10" s="71"/>
      <c r="O10" s="71"/>
      <c r="P10" s="71"/>
      <c r="Q10" s="71"/>
    </row>
    <row r="11" spans="1:17" x14ac:dyDescent="0.3">
      <c r="A11" s="323"/>
      <c r="B11" s="324"/>
      <c r="C11" s="325"/>
      <c r="D11" s="325"/>
      <c r="E11" s="226">
        <v>2017</v>
      </c>
      <c r="F11" s="252">
        <f>F35+F59+F83+F107</f>
        <v>12000</v>
      </c>
      <c r="G11" s="325"/>
      <c r="L11" s="71"/>
      <c r="M11" s="71"/>
      <c r="N11" s="71"/>
      <c r="O11" s="71"/>
      <c r="P11" s="71"/>
      <c r="Q11" s="71"/>
    </row>
    <row r="12" spans="1:17" x14ac:dyDescent="0.3">
      <c r="A12" s="323"/>
      <c r="B12" s="324"/>
      <c r="C12" s="325"/>
      <c r="D12" s="325"/>
      <c r="E12" s="226">
        <v>2018</v>
      </c>
      <c r="F12" s="252">
        <f t="shared" ref="F12:F15" si="1">F36+F60+F84+F108</f>
        <v>6000</v>
      </c>
      <c r="G12" s="325"/>
      <c r="L12" s="71"/>
      <c r="M12" s="71"/>
      <c r="N12" s="71"/>
      <c r="O12" s="71"/>
      <c r="P12" s="71"/>
      <c r="Q12" s="71"/>
    </row>
    <row r="13" spans="1:17" x14ac:dyDescent="0.3">
      <c r="A13" s="323"/>
      <c r="B13" s="324"/>
      <c r="C13" s="325"/>
      <c r="D13" s="325"/>
      <c r="E13" s="226">
        <v>2019</v>
      </c>
      <c r="F13" s="252">
        <f t="shared" si="1"/>
        <v>6000</v>
      </c>
      <c r="G13" s="325"/>
      <c r="L13" s="71"/>
      <c r="M13" s="71"/>
      <c r="N13" s="71"/>
      <c r="O13" s="71"/>
      <c r="P13" s="71"/>
      <c r="Q13" s="71"/>
    </row>
    <row r="14" spans="1:17" x14ac:dyDescent="0.3">
      <c r="A14" s="323"/>
      <c r="B14" s="324"/>
      <c r="C14" s="325"/>
      <c r="D14" s="325"/>
      <c r="E14" s="226">
        <v>2020</v>
      </c>
      <c r="F14" s="252">
        <f t="shared" si="1"/>
        <v>6000</v>
      </c>
      <c r="G14" s="325"/>
      <c r="L14" s="71"/>
      <c r="M14" s="71"/>
      <c r="N14" s="71"/>
      <c r="O14" s="71"/>
      <c r="P14" s="71"/>
      <c r="Q14" s="71"/>
    </row>
    <row r="15" spans="1:17" x14ac:dyDescent="0.3">
      <c r="A15" s="323"/>
      <c r="B15" s="324"/>
      <c r="C15" s="325"/>
      <c r="D15" s="325"/>
      <c r="E15" s="226">
        <v>2021</v>
      </c>
      <c r="F15" s="252">
        <f t="shared" si="1"/>
        <v>6000</v>
      </c>
      <c r="G15" s="325"/>
      <c r="L15" s="71"/>
      <c r="M15" s="71"/>
      <c r="N15" s="71"/>
      <c r="O15" s="71"/>
      <c r="P15" s="71"/>
      <c r="Q15" s="71"/>
    </row>
    <row r="16" spans="1:17" ht="15" customHeight="1" x14ac:dyDescent="0.3">
      <c r="A16" s="323"/>
      <c r="B16" s="324"/>
      <c r="C16" s="325" t="s">
        <v>551</v>
      </c>
      <c r="D16" s="325"/>
      <c r="E16" s="226" t="s">
        <v>73</v>
      </c>
      <c r="F16" s="253">
        <v>0</v>
      </c>
      <c r="G16" s="325" t="s">
        <v>13</v>
      </c>
      <c r="L16" s="71"/>
      <c r="M16" s="71"/>
      <c r="N16" s="71"/>
      <c r="O16" s="71"/>
      <c r="P16" s="71"/>
      <c r="Q16" s="71"/>
    </row>
    <row r="17" spans="1:17" x14ac:dyDescent="0.3">
      <c r="A17" s="323"/>
      <c r="B17" s="324"/>
      <c r="C17" s="325"/>
      <c r="D17" s="325"/>
      <c r="E17" s="226">
        <v>2017</v>
      </c>
      <c r="F17" s="253">
        <v>0</v>
      </c>
      <c r="G17" s="325"/>
      <c r="L17" s="71"/>
      <c r="M17" s="71"/>
      <c r="N17" s="71"/>
      <c r="O17" s="71"/>
      <c r="P17" s="71"/>
      <c r="Q17" s="71"/>
    </row>
    <row r="18" spans="1:17" x14ac:dyDescent="0.3">
      <c r="A18" s="323"/>
      <c r="B18" s="324"/>
      <c r="C18" s="325"/>
      <c r="D18" s="325"/>
      <c r="E18" s="226">
        <v>2018</v>
      </c>
      <c r="F18" s="253">
        <v>0</v>
      </c>
      <c r="G18" s="325"/>
      <c r="L18" s="71"/>
      <c r="M18" s="71"/>
      <c r="N18" s="71"/>
      <c r="O18" s="71"/>
      <c r="P18" s="71"/>
      <c r="Q18" s="71"/>
    </row>
    <row r="19" spans="1:17" x14ac:dyDescent="0.3">
      <c r="A19" s="323"/>
      <c r="B19" s="324"/>
      <c r="C19" s="325"/>
      <c r="D19" s="325"/>
      <c r="E19" s="226">
        <v>2019</v>
      </c>
      <c r="F19" s="253">
        <v>0</v>
      </c>
      <c r="G19" s="325"/>
      <c r="L19" s="71"/>
      <c r="M19" s="71"/>
      <c r="N19" s="71"/>
      <c r="O19" s="71"/>
      <c r="P19" s="71"/>
      <c r="Q19" s="71"/>
    </row>
    <row r="20" spans="1:17" x14ac:dyDescent="0.3">
      <c r="A20" s="323"/>
      <c r="B20" s="324"/>
      <c r="C20" s="325"/>
      <c r="D20" s="325"/>
      <c r="E20" s="226">
        <v>2020</v>
      </c>
      <c r="F20" s="253">
        <v>0</v>
      </c>
      <c r="G20" s="325"/>
      <c r="L20" s="71"/>
      <c r="M20" s="71"/>
      <c r="N20" s="71"/>
      <c r="O20" s="71"/>
      <c r="P20" s="71"/>
      <c r="Q20" s="71"/>
    </row>
    <row r="21" spans="1:17" x14ac:dyDescent="0.3">
      <c r="A21" s="323"/>
      <c r="B21" s="324"/>
      <c r="C21" s="325"/>
      <c r="D21" s="325"/>
      <c r="E21" s="226">
        <v>2021</v>
      </c>
      <c r="F21" s="253">
        <v>0</v>
      </c>
      <c r="G21" s="325"/>
      <c r="L21" s="71"/>
      <c r="M21" s="71"/>
      <c r="N21" s="71"/>
      <c r="O21" s="71"/>
      <c r="P21" s="71"/>
      <c r="Q21" s="71"/>
    </row>
    <row r="22" spans="1:17" x14ac:dyDescent="0.3">
      <c r="A22" s="323"/>
      <c r="B22" s="324"/>
      <c r="C22" s="325" t="s">
        <v>552</v>
      </c>
      <c r="D22" s="325"/>
      <c r="E22" s="226" t="s">
        <v>73</v>
      </c>
      <c r="F22" s="253">
        <f t="shared" ref="F22:F27" si="2">F46+F70+F94+F142+F166+F190</f>
        <v>0</v>
      </c>
      <c r="G22" s="325" t="s">
        <v>13</v>
      </c>
      <c r="L22" s="71"/>
      <c r="M22" s="71"/>
      <c r="N22" s="71"/>
      <c r="O22" s="71"/>
      <c r="P22" s="71"/>
      <c r="Q22" s="71"/>
    </row>
    <row r="23" spans="1:17" x14ac:dyDescent="0.3">
      <c r="A23" s="323"/>
      <c r="B23" s="324"/>
      <c r="C23" s="325"/>
      <c r="D23" s="325"/>
      <c r="E23" s="226">
        <v>2017</v>
      </c>
      <c r="F23" s="253">
        <f t="shared" si="2"/>
        <v>0</v>
      </c>
      <c r="G23" s="325"/>
      <c r="L23" s="71"/>
      <c r="M23" s="71"/>
      <c r="N23" s="71"/>
      <c r="O23" s="71"/>
      <c r="P23" s="71"/>
      <c r="Q23" s="71"/>
    </row>
    <row r="24" spans="1:17" x14ac:dyDescent="0.3">
      <c r="A24" s="323"/>
      <c r="B24" s="324"/>
      <c r="C24" s="325"/>
      <c r="D24" s="325"/>
      <c r="E24" s="226">
        <v>2018</v>
      </c>
      <c r="F24" s="253">
        <f t="shared" si="2"/>
        <v>0</v>
      </c>
      <c r="G24" s="325"/>
      <c r="L24" s="71"/>
      <c r="M24" s="71"/>
      <c r="N24" s="71"/>
      <c r="O24" s="71"/>
      <c r="P24" s="71"/>
      <c r="Q24" s="71"/>
    </row>
    <row r="25" spans="1:17" x14ac:dyDescent="0.3">
      <c r="A25" s="323"/>
      <c r="B25" s="324"/>
      <c r="C25" s="325"/>
      <c r="D25" s="325"/>
      <c r="E25" s="226">
        <v>2019</v>
      </c>
      <c r="F25" s="253">
        <f t="shared" si="2"/>
        <v>0</v>
      </c>
      <c r="G25" s="325"/>
    </row>
    <row r="26" spans="1:17" x14ac:dyDescent="0.3">
      <c r="A26" s="323"/>
      <c r="B26" s="324"/>
      <c r="C26" s="325"/>
      <c r="D26" s="325"/>
      <c r="E26" s="226">
        <v>2020</v>
      </c>
      <c r="F26" s="253">
        <f t="shared" si="2"/>
        <v>0</v>
      </c>
      <c r="G26" s="325"/>
    </row>
    <row r="27" spans="1:17" x14ac:dyDescent="0.3">
      <c r="A27" s="323"/>
      <c r="B27" s="324"/>
      <c r="C27" s="325"/>
      <c r="D27" s="325"/>
      <c r="E27" s="226">
        <v>2021</v>
      </c>
      <c r="F27" s="253">
        <f t="shared" si="2"/>
        <v>0</v>
      </c>
      <c r="G27" s="325"/>
    </row>
    <row r="28" spans="1:17" ht="15" customHeight="1" x14ac:dyDescent="0.3">
      <c r="A28" s="329" t="s">
        <v>151</v>
      </c>
      <c r="B28" s="330" t="s">
        <v>78</v>
      </c>
      <c r="C28" s="325" t="s">
        <v>72</v>
      </c>
      <c r="D28" s="331" t="s">
        <v>654</v>
      </c>
      <c r="E28" s="226" t="s">
        <v>73</v>
      </c>
      <c r="F28" s="226">
        <f>SUM(F29:F33)</f>
        <v>12000</v>
      </c>
      <c r="G28" s="228"/>
    </row>
    <row r="29" spans="1:17" x14ac:dyDescent="0.3">
      <c r="A29" s="329"/>
      <c r="B29" s="330"/>
      <c r="C29" s="325"/>
      <c r="D29" s="331"/>
      <c r="E29" s="226">
        <v>2017</v>
      </c>
      <c r="F29" s="226">
        <f>F35</f>
        <v>4000</v>
      </c>
      <c r="G29" s="228"/>
    </row>
    <row r="30" spans="1:17" x14ac:dyDescent="0.3">
      <c r="A30" s="329"/>
      <c r="B30" s="330"/>
      <c r="C30" s="325"/>
      <c r="D30" s="331"/>
      <c r="E30" s="226">
        <v>2018</v>
      </c>
      <c r="F30" s="226">
        <f t="shared" ref="F30:F33" si="3">F36</f>
        <v>1000</v>
      </c>
      <c r="G30" s="228"/>
    </row>
    <row r="31" spans="1:17" x14ac:dyDescent="0.3">
      <c r="A31" s="329"/>
      <c r="B31" s="330"/>
      <c r="C31" s="325"/>
      <c r="D31" s="331"/>
      <c r="E31" s="226">
        <v>2019</v>
      </c>
      <c r="F31" s="226">
        <f t="shared" si="3"/>
        <v>1000</v>
      </c>
      <c r="G31" s="228"/>
    </row>
    <row r="32" spans="1:17" x14ac:dyDescent="0.3">
      <c r="A32" s="329"/>
      <c r="B32" s="330"/>
      <c r="C32" s="325"/>
      <c r="D32" s="331"/>
      <c r="E32" s="226">
        <v>2020</v>
      </c>
      <c r="F32" s="226">
        <f t="shared" si="3"/>
        <v>3000</v>
      </c>
      <c r="G32" s="228"/>
    </row>
    <row r="33" spans="1:7" x14ac:dyDescent="0.3">
      <c r="A33" s="329"/>
      <c r="B33" s="330"/>
      <c r="C33" s="325"/>
      <c r="D33" s="331"/>
      <c r="E33" s="226">
        <v>2021</v>
      </c>
      <c r="F33" s="226">
        <f t="shared" si="3"/>
        <v>3000</v>
      </c>
      <c r="G33" s="228"/>
    </row>
    <row r="34" spans="1:7" ht="15" customHeight="1" x14ac:dyDescent="0.3">
      <c r="A34" s="329"/>
      <c r="B34" s="330"/>
      <c r="C34" s="325" t="s">
        <v>74</v>
      </c>
      <c r="D34" s="331"/>
      <c r="E34" s="226" t="s">
        <v>73</v>
      </c>
      <c r="F34" s="226">
        <f>SUM(F35:F39)</f>
        <v>12000</v>
      </c>
      <c r="G34" s="325" t="s">
        <v>13</v>
      </c>
    </row>
    <row r="35" spans="1:7" x14ac:dyDescent="0.3">
      <c r="A35" s="329"/>
      <c r="B35" s="330"/>
      <c r="C35" s="325"/>
      <c r="D35" s="331"/>
      <c r="E35" s="226">
        <v>2017</v>
      </c>
      <c r="F35" s="226">
        <v>4000</v>
      </c>
      <c r="G35" s="325"/>
    </row>
    <row r="36" spans="1:7" x14ac:dyDescent="0.3">
      <c r="A36" s="329"/>
      <c r="B36" s="330"/>
      <c r="C36" s="325"/>
      <c r="D36" s="331"/>
      <c r="E36" s="226">
        <v>2018</v>
      </c>
      <c r="F36" s="226">
        <v>1000</v>
      </c>
      <c r="G36" s="325"/>
    </row>
    <row r="37" spans="1:7" x14ac:dyDescent="0.3">
      <c r="A37" s="329"/>
      <c r="B37" s="330"/>
      <c r="C37" s="325"/>
      <c r="D37" s="331"/>
      <c r="E37" s="226">
        <v>2019</v>
      </c>
      <c r="F37" s="226">
        <v>1000</v>
      </c>
      <c r="G37" s="325"/>
    </row>
    <row r="38" spans="1:7" x14ac:dyDescent="0.3">
      <c r="A38" s="329"/>
      <c r="B38" s="330"/>
      <c r="C38" s="325"/>
      <c r="D38" s="331"/>
      <c r="E38" s="226">
        <v>2020</v>
      </c>
      <c r="F38" s="226">
        <v>3000</v>
      </c>
      <c r="G38" s="325"/>
    </row>
    <row r="39" spans="1:7" x14ac:dyDescent="0.3">
      <c r="A39" s="329"/>
      <c r="B39" s="330"/>
      <c r="C39" s="325"/>
      <c r="D39" s="331"/>
      <c r="E39" s="226">
        <v>2021</v>
      </c>
      <c r="F39" s="226">
        <v>3000</v>
      </c>
      <c r="G39" s="325"/>
    </row>
    <row r="40" spans="1:7" ht="15" customHeight="1" x14ac:dyDescent="0.3">
      <c r="A40" s="329"/>
      <c r="B40" s="330"/>
      <c r="C40" s="325" t="s">
        <v>551</v>
      </c>
      <c r="D40" s="331"/>
      <c r="E40" s="226" t="s">
        <v>73</v>
      </c>
      <c r="F40" s="253">
        <f>SUM(F41:F45)</f>
        <v>0</v>
      </c>
      <c r="G40" s="325" t="s">
        <v>13</v>
      </c>
    </row>
    <row r="41" spans="1:7" x14ac:dyDescent="0.3">
      <c r="A41" s="329"/>
      <c r="B41" s="330"/>
      <c r="C41" s="325"/>
      <c r="D41" s="331"/>
      <c r="E41" s="226">
        <v>2017</v>
      </c>
      <c r="F41" s="228">
        <v>0</v>
      </c>
      <c r="G41" s="325"/>
    </row>
    <row r="42" spans="1:7" x14ac:dyDescent="0.3">
      <c r="A42" s="329"/>
      <c r="B42" s="330"/>
      <c r="C42" s="325"/>
      <c r="D42" s="331"/>
      <c r="E42" s="226">
        <v>2018</v>
      </c>
      <c r="F42" s="253">
        <v>0</v>
      </c>
      <c r="G42" s="325"/>
    </row>
    <row r="43" spans="1:7" x14ac:dyDescent="0.3">
      <c r="A43" s="329"/>
      <c r="B43" s="330"/>
      <c r="C43" s="325"/>
      <c r="D43" s="331"/>
      <c r="E43" s="226">
        <v>2019</v>
      </c>
      <c r="F43" s="228">
        <v>0</v>
      </c>
      <c r="G43" s="325"/>
    </row>
    <row r="44" spans="1:7" x14ac:dyDescent="0.3">
      <c r="A44" s="329"/>
      <c r="B44" s="330"/>
      <c r="C44" s="325"/>
      <c r="D44" s="331"/>
      <c r="E44" s="226">
        <v>2020</v>
      </c>
      <c r="F44" s="253">
        <v>0</v>
      </c>
      <c r="G44" s="325"/>
    </row>
    <row r="45" spans="1:7" x14ac:dyDescent="0.3">
      <c r="A45" s="329"/>
      <c r="B45" s="330"/>
      <c r="C45" s="325"/>
      <c r="D45" s="331"/>
      <c r="E45" s="226">
        <v>2021</v>
      </c>
      <c r="F45" s="253">
        <v>0</v>
      </c>
      <c r="G45" s="325"/>
    </row>
    <row r="46" spans="1:7" x14ac:dyDescent="0.3">
      <c r="A46" s="329"/>
      <c r="B46" s="330"/>
      <c r="C46" s="325" t="s">
        <v>552</v>
      </c>
      <c r="D46" s="331"/>
      <c r="E46" s="226" t="s">
        <v>73</v>
      </c>
      <c r="F46" s="253">
        <f>SUM(F47:F51)</f>
        <v>0</v>
      </c>
      <c r="G46" s="325" t="s">
        <v>13</v>
      </c>
    </row>
    <row r="47" spans="1:7" x14ac:dyDescent="0.3">
      <c r="A47" s="329"/>
      <c r="B47" s="330"/>
      <c r="C47" s="325"/>
      <c r="D47" s="331"/>
      <c r="E47" s="226">
        <v>2017</v>
      </c>
      <c r="F47" s="228">
        <v>0</v>
      </c>
      <c r="G47" s="325"/>
    </row>
    <row r="48" spans="1:7" x14ac:dyDescent="0.3">
      <c r="A48" s="329"/>
      <c r="B48" s="330"/>
      <c r="C48" s="325"/>
      <c r="D48" s="331"/>
      <c r="E48" s="226">
        <v>2018</v>
      </c>
      <c r="F48" s="253">
        <v>0</v>
      </c>
      <c r="G48" s="325"/>
    </row>
    <row r="49" spans="1:7" x14ac:dyDescent="0.3">
      <c r="A49" s="329"/>
      <c r="B49" s="330"/>
      <c r="C49" s="325"/>
      <c r="D49" s="331"/>
      <c r="E49" s="226">
        <v>2019</v>
      </c>
      <c r="F49" s="228">
        <v>0</v>
      </c>
      <c r="G49" s="325"/>
    </row>
    <row r="50" spans="1:7" x14ac:dyDescent="0.3">
      <c r="A50" s="329"/>
      <c r="B50" s="330"/>
      <c r="C50" s="325"/>
      <c r="D50" s="331"/>
      <c r="E50" s="226">
        <v>2020</v>
      </c>
      <c r="F50" s="253">
        <v>0</v>
      </c>
      <c r="G50" s="325"/>
    </row>
    <row r="51" spans="1:7" x14ac:dyDescent="0.3">
      <c r="A51" s="329"/>
      <c r="B51" s="330"/>
      <c r="C51" s="325"/>
      <c r="D51" s="331"/>
      <c r="E51" s="226">
        <v>2021</v>
      </c>
      <c r="F51" s="253">
        <v>0</v>
      </c>
      <c r="G51" s="325"/>
    </row>
    <row r="52" spans="1:7" ht="15" customHeight="1" x14ac:dyDescent="0.3">
      <c r="A52" s="329" t="s">
        <v>154</v>
      </c>
      <c r="B52" s="330" t="s">
        <v>547</v>
      </c>
      <c r="C52" s="325" t="s">
        <v>72</v>
      </c>
      <c r="D52" s="331" t="s">
        <v>654</v>
      </c>
      <c r="E52" s="226" t="s">
        <v>73</v>
      </c>
      <c r="F52" s="228">
        <f t="shared" ref="F52:F57" si="4">F58+F64+F70</f>
        <v>6000</v>
      </c>
      <c r="G52" s="228"/>
    </row>
    <row r="53" spans="1:7" x14ac:dyDescent="0.3">
      <c r="A53" s="329" t="s">
        <v>80</v>
      </c>
      <c r="B53" s="330"/>
      <c r="C53" s="325"/>
      <c r="D53" s="331"/>
      <c r="E53" s="226">
        <v>2017</v>
      </c>
      <c r="F53" s="228">
        <f t="shared" si="4"/>
        <v>2000</v>
      </c>
      <c r="G53" s="228"/>
    </row>
    <row r="54" spans="1:7" x14ac:dyDescent="0.3">
      <c r="A54" s="329"/>
      <c r="B54" s="330"/>
      <c r="C54" s="325"/>
      <c r="D54" s="331"/>
      <c r="E54" s="226">
        <v>2018</v>
      </c>
      <c r="F54" s="228">
        <f t="shared" si="4"/>
        <v>0</v>
      </c>
      <c r="G54" s="228"/>
    </row>
    <row r="55" spans="1:7" x14ac:dyDescent="0.3">
      <c r="A55" s="329"/>
      <c r="B55" s="330"/>
      <c r="C55" s="325"/>
      <c r="D55" s="331"/>
      <c r="E55" s="226">
        <v>2019</v>
      </c>
      <c r="F55" s="228">
        <f t="shared" si="4"/>
        <v>0</v>
      </c>
      <c r="G55" s="228"/>
    </row>
    <row r="56" spans="1:7" x14ac:dyDescent="0.3">
      <c r="A56" s="329"/>
      <c r="B56" s="330"/>
      <c r="C56" s="325"/>
      <c r="D56" s="331"/>
      <c r="E56" s="226">
        <v>2020</v>
      </c>
      <c r="F56" s="228">
        <f t="shared" si="4"/>
        <v>2000</v>
      </c>
      <c r="G56" s="228"/>
    </row>
    <row r="57" spans="1:7" x14ac:dyDescent="0.3">
      <c r="A57" s="329"/>
      <c r="B57" s="330"/>
      <c r="C57" s="325"/>
      <c r="D57" s="331"/>
      <c r="E57" s="226">
        <v>2021</v>
      </c>
      <c r="F57" s="228">
        <f t="shared" si="4"/>
        <v>2000</v>
      </c>
      <c r="G57" s="228"/>
    </row>
    <row r="58" spans="1:7" ht="15" customHeight="1" x14ac:dyDescent="0.3">
      <c r="A58" s="329"/>
      <c r="B58" s="330"/>
      <c r="C58" s="325" t="s">
        <v>74</v>
      </c>
      <c r="D58" s="331"/>
      <c r="E58" s="226" t="s">
        <v>73</v>
      </c>
      <c r="F58" s="228">
        <f>SUM(F59:F63)</f>
        <v>6000</v>
      </c>
      <c r="G58" s="325" t="s">
        <v>13</v>
      </c>
    </row>
    <row r="59" spans="1:7" x14ac:dyDescent="0.3">
      <c r="A59" s="329"/>
      <c r="B59" s="330"/>
      <c r="C59" s="325"/>
      <c r="D59" s="331"/>
      <c r="E59" s="226">
        <v>2017</v>
      </c>
      <c r="F59" s="228">
        <v>2000</v>
      </c>
      <c r="G59" s="325"/>
    </row>
    <row r="60" spans="1:7" x14ac:dyDescent="0.3">
      <c r="A60" s="329"/>
      <c r="B60" s="330"/>
      <c r="C60" s="325"/>
      <c r="D60" s="331"/>
      <c r="E60" s="226">
        <v>2018</v>
      </c>
      <c r="F60" s="228">
        <v>0</v>
      </c>
      <c r="G60" s="325"/>
    </row>
    <row r="61" spans="1:7" x14ac:dyDescent="0.3">
      <c r="A61" s="329"/>
      <c r="B61" s="330"/>
      <c r="C61" s="325"/>
      <c r="D61" s="331"/>
      <c r="E61" s="226">
        <v>2019</v>
      </c>
      <c r="F61" s="228">
        <v>0</v>
      </c>
      <c r="G61" s="325"/>
    </row>
    <row r="62" spans="1:7" x14ac:dyDescent="0.3">
      <c r="A62" s="329"/>
      <c r="B62" s="330"/>
      <c r="C62" s="325"/>
      <c r="D62" s="331"/>
      <c r="E62" s="226">
        <v>2020</v>
      </c>
      <c r="F62" s="228">
        <v>2000</v>
      </c>
      <c r="G62" s="325"/>
    </row>
    <row r="63" spans="1:7" x14ac:dyDescent="0.3">
      <c r="A63" s="329"/>
      <c r="B63" s="330"/>
      <c r="C63" s="325"/>
      <c r="D63" s="331"/>
      <c r="E63" s="226">
        <v>2021</v>
      </c>
      <c r="F63" s="228">
        <v>2000</v>
      </c>
      <c r="G63" s="325"/>
    </row>
    <row r="64" spans="1:7" ht="15" customHeight="1" x14ac:dyDescent="0.3">
      <c r="A64" s="329"/>
      <c r="B64" s="330"/>
      <c r="C64" s="325" t="s">
        <v>551</v>
      </c>
      <c r="D64" s="331"/>
      <c r="E64" s="226" t="s">
        <v>73</v>
      </c>
      <c r="F64" s="228">
        <v>0</v>
      </c>
      <c r="G64" s="325" t="s">
        <v>13</v>
      </c>
    </row>
    <row r="65" spans="1:7" x14ac:dyDescent="0.3">
      <c r="A65" s="329"/>
      <c r="B65" s="330"/>
      <c r="C65" s="325"/>
      <c r="D65" s="331"/>
      <c r="E65" s="226">
        <v>2017</v>
      </c>
      <c r="F65" s="228">
        <v>0</v>
      </c>
      <c r="G65" s="325"/>
    </row>
    <row r="66" spans="1:7" x14ac:dyDescent="0.3">
      <c r="A66" s="329"/>
      <c r="B66" s="330"/>
      <c r="C66" s="325"/>
      <c r="D66" s="331"/>
      <c r="E66" s="226">
        <v>2018</v>
      </c>
      <c r="F66" s="228">
        <v>0</v>
      </c>
      <c r="G66" s="325"/>
    </row>
    <row r="67" spans="1:7" x14ac:dyDescent="0.3">
      <c r="A67" s="329"/>
      <c r="B67" s="330"/>
      <c r="C67" s="325"/>
      <c r="D67" s="331"/>
      <c r="E67" s="226">
        <v>2019</v>
      </c>
      <c r="F67" s="228">
        <v>0</v>
      </c>
      <c r="G67" s="325"/>
    </row>
    <row r="68" spans="1:7" x14ac:dyDescent="0.3">
      <c r="A68" s="329"/>
      <c r="B68" s="330"/>
      <c r="C68" s="325"/>
      <c r="D68" s="331"/>
      <c r="E68" s="226">
        <v>2020</v>
      </c>
      <c r="F68" s="228">
        <v>0</v>
      </c>
      <c r="G68" s="325"/>
    </row>
    <row r="69" spans="1:7" x14ac:dyDescent="0.3">
      <c r="A69" s="329"/>
      <c r="B69" s="330"/>
      <c r="C69" s="325"/>
      <c r="D69" s="331"/>
      <c r="E69" s="226">
        <v>2021</v>
      </c>
      <c r="F69" s="228">
        <v>0</v>
      </c>
      <c r="G69" s="325"/>
    </row>
    <row r="70" spans="1:7" x14ac:dyDescent="0.3">
      <c r="A70" s="329"/>
      <c r="B70" s="330"/>
      <c r="C70" s="325" t="s">
        <v>552</v>
      </c>
      <c r="D70" s="331"/>
      <c r="E70" s="226" t="s">
        <v>73</v>
      </c>
      <c r="F70" s="228">
        <v>0</v>
      </c>
      <c r="G70" s="325" t="s">
        <v>13</v>
      </c>
    </row>
    <row r="71" spans="1:7" x14ac:dyDescent="0.3">
      <c r="A71" s="329"/>
      <c r="B71" s="330"/>
      <c r="C71" s="325"/>
      <c r="D71" s="331"/>
      <c r="E71" s="226">
        <v>2017</v>
      </c>
      <c r="F71" s="228">
        <v>0</v>
      </c>
      <c r="G71" s="325"/>
    </row>
    <row r="72" spans="1:7" x14ac:dyDescent="0.3">
      <c r="A72" s="329"/>
      <c r="B72" s="330"/>
      <c r="C72" s="325"/>
      <c r="D72" s="331"/>
      <c r="E72" s="226">
        <v>2018</v>
      </c>
      <c r="F72" s="228">
        <v>0</v>
      </c>
      <c r="G72" s="325"/>
    </row>
    <row r="73" spans="1:7" x14ac:dyDescent="0.3">
      <c r="A73" s="329"/>
      <c r="B73" s="330"/>
      <c r="C73" s="325"/>
      <c r="D73" s="331"/>
      <c r="E73" s="226">
        <v>2019</v>
      </c>
      <c r="F73" s="228">
        <v>0</v>
      </c>
      <c r="G73" s="325"/>
    </row>
    <row r="74" spans="1:7" x14ac:dyDescent="0.3">
      <c r="A74" s="329"/>
      <c r="B74" s="330"/>
      <c r="C74" s="325"/>
      <c r="D74" s="331"/>
      <c r="E74" s="226">
        <v>2020</v>
      </c>
      <c r="F74" s="228">
        <v>0</v>
      </c>
      <c r="G74" s="325"/>
    </row>
    <row r="75" spans="1:7" x14ac:dyDescent="0.3">
      <c r="A75" s="329"/>
      <c r="B75" s="330"/>
      <c r="C75" s="325"/>
      <c r="D75" s="331"/>
      <c r="E75" s="226">
        <v>2021</v>
      </c>
      <c r="F75" s="228">
        <v>0</v>
      </c>
      <c r="G75" s="325"/>
    </row>
    <row r="76" spans="1:7" ht="15" customHeight="1" x14ac:dyDescent="0.3">
      <c r="A76" s="332" t="s">
        <v>155</v>
      </c>
      <c r="B76" s="330" t="s">
        <v>376</v>
      </c>
      <c r="C76" s="325" t="s">
        <v>72</v>
      </c>
      <c r="D76" s="331" t="s">
        <v>655</v>
      </c>
      <c r="E76" s="226" t="s">
        <v>73</v>
      </c>
      <c r="F76" s="228">
        <f>SUM(F77:F81)</f>
        <v>6000</v>
      </c>
      <c r="G76" s="325" t="s">
        <v>13</v>
      </c>
    </row>
    <row r="77" spans="1:7" x14ac:dyDescent="0.3">
      <c r="A77" s="332"/>
      <c r="B77" s="330"/>
      <c r="C77" s="325"/>
      <c r="D77" s="331"/>
      <c r="E77" s="226">
        <v>2017</v>
      </c>
      <c r="F77" s="228">
        <f>F83+F89+F95</f>
        <v>2000</v>
      </c>
      <c r="G77" s="325"/>
    </row>
    <row r="78" spans="1:7" x14ac:dyDescent="0.3">
      <c r="A78" s="332"/>
      <c r="B78" s="330"/>
      <c r="C78" s="325"/>
      <c r="D78" s="331"/>
      <c r="E78" s="226">
        <v>2018</v>
      </c>
      <c r="F78" s="228">
        <f t="shared" ref="F78:F81" si="5">F84+F90+F96</f>
        <v>1000</v>
      </c>
      <c r="G78" s="325"/>
    </row>
    <row r="79" spans="1:7" x14ac:dyDescent="0.3">
      <c r="A79" s="332"/>
      <c r="B79" s="330"/>
      <c r="C79" s="325"/>
      <c r="D79" s="331"/>
      <c r="E79" s="226">
        <v>2019</v>
      </c>
      <c r="F79" s="228">
        <f t="shared" si="5"/>
        <v>1000</v>
      </c>
      <c r="G79" s="325"/>
    </row>
    <row r="80" spans="1:7" x14ac:dyDescent="0.3">
      <c r="A80" s="332"/>
      <c r="B80" s="330"/>
      <c r="C80" s="325"/>
      <c r="D80" s="331"/>
      <c r="E80" s="226">
        <v>2020</v>
      </c>
      <c r="F80" s="228">
        <f t="shared" si="5"/>
        <v>1000</v>
      </c>
      <c r="G80" s="325"/>
    </row>
    <row r="81" spans="1:15" x14ac:dyDescent="0.3">
      <c r="A81" s="332"/>
      <c r="B81" s="330"/>
      <c r="C81" s="325"/>
      <c r="D81" s="331"/>
      <c r="E81" s="226">
        <v>2021</v>
      </c>
      <c r="F81" s="228">
        <f t="shared" si="5"/>
        <v>1000</v>
      </c>
      <c r="G81" s="325"/>
    </row>
    <row r="82" spans="1:15" ht="15" customHeight="1" x14ac:dyDescent="0.3">
      <c r="A82" s="332"/>
      <c r="B82" s="330"/>
      <c r="C82" s="325" t="s">
        <v>74</v>
      </c>
      <c r="D82" s="331"/>
      <c r="E82" s="226" t="s">
        <v>73</v>
      </c>
      <c r="F82" s="228">
        <f>SUM(F83:F87)</f>
        <v>6000</v>
      </c>
      <c r="G82" s="325" t="s">
        <v>13</v>
      </c>
    </row>
    <row r="83" spans="1:15" x14ac:dyDescent="0.3">
      <c r="A83" s="332"/>
      <c r="B83" s="330"/>
      <c r="C83" s="325"/>
      <c r="D83" s="331"/>
      <c r="E83" s="226">
        <v>2017</v>
      </c>
      <c r="F83" s="228">
        <v>2000</v>
      </c>
      <c r="G83" s="325"/>
    </row>
    <row r="84" spans="1:15" x14ac:dyDescent="0.3">
      <c r="A84" s="332"/>
      <c r="B84" s="330"/>
      <c r="C84" s="325"/>
      <c r="D84" s="331"/>
      <c r="E84" s="226">
        <v>2018</v>
      </c>
      <c r="F84" s="228">
        <v>1000</v>
      </c>
      <c r="G84" s="325"/>
    </row>
    <row r="85" spans="1:15" x14ac:dyDescent="0.3">
      <c r="A85" s="332"/>
      <c r="B85" s="330"/>
      <c r="C85" s="325"/>
      <c r="D85" s="331"/>
      <c r="E85" s="226">
        <v>2019</v>
      </c>
      <c r="F85" s="228">
        <v>1000</v>
      </c>
      <c r="G85" s="325"/>
      <c r="O85" s="71"/>
    </row>
    <row r="86" spans="1:15" x14ac:dyDescent="0.3">
      <c r="A86" s="332"/>
      <c r="B86" s="330"/>
      <c r="C86" s="325"/>
      <c r="D86" s="331"/>
      <c r="E86" s="226">
        <v>2020</v>
      </c>
      <c r="F86" s="228">
        <v>1000</v>
      </c>
      <c r="G86" s="325"/>
      <c r="O86" s="71"/>
    </row>
    <row r="87" spans="1:15" x14ac:dyDescent="0.3">
      <c r="A87" s="332"/>
      <c r="B87" s="330"/>
      <c r="C87" s="325"/>
      <c r="D87" s="331"/>
      <c r="E87" s="226">
        <v>2021</v>
      </c>
      <c r="F87" s="228">
        <v>1000</v>
      </c>
      <c r="G87" s="325"/>
      <c r="O87" s="71"/>
    </row>
    <row r="88" spans="1:15" ht="15" customHeight="1" x14ac:dyDescent="0.3">
      <c r="A88" s="332"/>
      <c r="B88" s="330"/>
      <c r="C88" s="325" t="s">
        <v>551</v>
      </c>
      <c r="D88" s="331"/>
      <c r="E88" s="226" t="s">
        <v>73</v>
      </c>
      <c r="F88" s="253">
        <f>SUM(F89:F93)</f>
        <v>0</v>
      </c>
      <c r="G88" s="325" t="s">
        <v>13</v>
      </c>
      <c r="O88" s="71"/>
    </row>
    <row r="89" spans="1:15" x14ac:dyDescent="0.3">
      <c r="A89" s="332"/>
      <c r="B89" s="330"/>
      <c r="C89" s="325"/>
      <c r="D89" s="331"/>
      <c r="E89" s="226">
        <v>2017</v>
      </c>
      <c r="F89" s="228">
        <v>0</v>
      </c>
      <c r="G89" s="325"/>
    </row>
    <row r="90" spans="1:15" x14ac:dyDescent="0.3">
      <c r="A90" s="332"/>
      <c r="B90" s="330"/>
      <c r="C90" s="325"/>
      <c r="D90" s="331"/>
      <c r="E90" s="226">
        <v>2018</v>
      </c>
      <c r="F90" s="228">
        <v>0</v>
      </c>
      <c r="G90" s="325"/>
    </row>
    <row r="91" spans="1:15" x14ac:dyDescent="0.3">
      <c r="A91" s="332"/>
      <c r="B91" s="330"/>
      <c r="C91" s="325"/>
      <c r="D91" s="331"/>
      <c r="E91" s="226">
        <v>2019</v>
      </c>
      <c r="F91" s="228">
        <v>0</v>
      </c>
      <c r="G91" s="325"/>
    </row>
    <row r="92" spans="1:15" x14ac:dyDescent="0.3">
      <c r="A92" s="332"/>
      <c r="B92" s="330"/>
      <c r="C92" s="325"/>
      <c r="D92" s="331"/>
      <c r="E92" s="226">
        <v>2020</v>
      </c>
      <c r="F92" s="253">
        <v>0</v>
      </c>
      <c r="G92" s="325"/>
    </row>
    <row r="93" spans="1:15" x14ac:dyDescent="0.3">
      <c r="A93" s="332"/>
      <c r="B93" s="330"/>
      <c r="C93" s="325"/>
      <c r="D93" s="331"/>
      <c r="E93" s="226">
        <v>2021</v>
      </c>
      <c r="F93" s="253">
        <v>0</v>
      </c>
      <c r="G93" s="325"/>
    </row>
    <row r="94" spans="1:15" x14ac:dyDescent="0.3">
      <c r="A94" s="332"/>
      <c r="B94" s="330"/>
      <c r="C94" s="325" t="s">
        <v>552</v>
      </c>
      <c r="D94" s="331"/>
      <c r="E94" s="226" t="s">
        <v>73</v>
      </c>
      <c r="F94" s="252">
        <f>SUM(F95:F99)</f>
        <v>0</v>
      </c>
      <c r="G94" s="325" t="s">
        <v>13</v>
      </c>
    </row>
    <row r="95" spans="1:15" x14ac:dyDescent="0.3">
      <c r="A95" s="332"/>
      <c r="B95" s="330"/>
      <c r="C95" s="325"/>
      <c r="D95" s="331"/>
      <c r="E95" s="226">
        <v>2017</v>
      </c>
      <c r="F95" s="226">
        <v>0</v>
      </c>
      <c r="G95" s="325"/>
    </row>
    <row r="96" spans="1:15" x14ac:dyDescent="0.3">
      <c r="A96" s="332"/>
      <c r="B96" s="330"/>
      <c r="C96" s="325"/>
      <c r="D96" s="331"/>
      <c r="E96" s="226">
        <v>2018</v>
      </c>
      <c r="F96" s="226">
        <v>0</v>
      </c>
      <c r="G96" s="325"/>
    </row>
    <row r="97" spans="1:7" x14ac:dyDescent="0.3">
      <c r="A97" s="332"/>
      <c r="B97" s="330"/>
      <c r="C97" s="325"/>
      <c r="D97" s="331"/>
      <c r="E97" s="226">
        <v>2019</v>
      </c>
      <c r="F97" s="226">
        <v>0</v>
      </c>
      <c r="G97" s="325"/>
    </row>
    <row r="98" spans="1:7" x14ac:dyDescent="0.3">
      <c r="A98" s="332"/>
      <c r="B98" s="330"/>
      <c r="C98" s="325"/>
      <c r="D98" s="331"/>
      <c r="E98" s="226">
        <v>2020</v>
      </c>
      <c r="F98" s="252">
        <v>0</v>
      </c>
      <c r="G98" s="325"/>
    </row>
    <row r="99" spans="1:7" x14ac:dyDescent="0.3">
      <c r="A99" s="332"/>
      <c r="B99" s="330"/>
      <c r="C99" s="325"/>
      <c r="D99" s="331"/>
      <c r="E99" s="226">
        <v>2021</v>
      </c>
      <c r="F99" s="252">
        <v>0</v>
      </c>
      <c r="G99" s="325"/>
    </row>
    <row r="100" spans="1:7" ht="15" customHeight="1" x14ac:dyDescent="0.3">
      <c r="A100" s="332" t="s">
        <v>156</v>
      </c>
      <c r="B100" s="330" t="s">
        <v>548</v>
      </c>
      <c r="C100" s="325" t="s">
        <v>72</v>
      </c>
      <c r="D100" s="331" t="s">
        <v>654</v>
      </c>
      <c r="E100" s="226" t="s">
        <v>73</v>
      </c>
      <c r="F100" s="228">
        <v>12000</v>
      </c>
      <c r="G100" s="325" t="s">
        <v>13</v>
      </c>
    </row>
    <row r="101" spans="1:7" x14ac:dyDescent="0.3">
      <c r="A101" s="332"/>
      <c r="B101" s="330"/>
      <c r="C101" s="325"/>
      <c r="D101" s="331"/>
      <c r="E101" s="226">
        <v>2017</v>
      </c>
      <c r="F101" s="228">
        <v>4000</v>
      </c>
      <c r="G101" s="325"/>
    </row>
    <row r="102" spans="1:7" x14ac:dyDescent="0.3">
      <c r="A102" s="332"/>
      <c r="B102" s="330"/>
      <c r="C102" s="325"/>
      <c r="D102" s="331"/>
      <c r="E102" s="226">
        <v>2018</v>
      </c>
      <c r="F102" s="228">
        <f t="shared" ref="F102:F105" si="6">F108+F114+F120</f>
        <v>4000</v>
      </c>
      <c r="G102" s="325"/>
    </row>
    <row r="103" spans="1:7" x14ac:dyDescent="0.3">
      <c r="A103" s="332"/>
      <c r="B103" s="330"/>
      <c r="C103" s="325"/>
      <c r="D103" s="331"/>
      <c r="E103" s="226">
        <v>2019</v>
      </c>
      <c r="F103" s="228">
        <f t="shared" si="6"/>
        <v>4000</v>
      </c>
      <c r="G103" s="325"/>
    </row>
    <row r="104" spans="1:7" x14ac:dyDescent="0.3">
      <c r="A104" s="332"/>
      <c r="B104" s="330"/>
      <c r="C104" s="325"/>
      <c r="D104" s="331"/>
      <c r="E104" s="226">
        <v>2020</v>
      </c>
      <c r="F104" s="228">
        <f t="shared" si="6"/>
        <v>0</v>
      </c>
      <c r="G104" s="325"/>
    </row>
    <row r="105" spans="1:7" x14ac:dyDescent="0.3">
      <c r="A105" s="332"/>
      <c r="B105" s="330"/>
      <c r="C105" s="325"/>
      <c r="D105" s="331"/>
      <c r="E105" s="226">
        <v>2021</v>
      </c>
      <c r="F105" s="228">
        <f t="shared" si="6"/>
        <v>0</v>
      </c>
      <c r="G105" s="325"/>
    </row>
    <row r="106" spans="1:7" ht="15" customHeight="1" x14ac:dyDescent="0.3">
      <c r="A106" s="332"/>
      <c r="B106" s="330"/>
      <c r="C106" s="325" t="s">
        <v>74</v>
      </c>
      <c r="D106" s="331"/>
      <c r="E106" s="226" t="s">
        <v>73</v>
      </c>
      <c r="F106" s="228">
        <v>12000</v>
      </c>
      <c r="G106" s="325" t="s">
        <v>13</v>
      </c>
    </row>
    <row r="107" spans="1:7" x14ac:dyDescent="0.3">
      <c r="A107" s="332"/>
      <c r="B107" s="330"/>
      <c r="C107" s="325"/>
      <c r="D107" s="331"/>
      <c r="E107" s="226">
        <v>2017</v>
      </c>
      <c r="F107" s="228">
        <v>4000</v>
      </c>
      <c r="G107" s="325"/>
    </row>
    <row r="108" spans="1:7" x14ac:dyDescent="0.3">
      <c r="A108" s="332"/>
      <c r="B108" s="330"/>
      <c r="C108" s="325"/>
      <c r="D108" s="331"/>
      <c r="E108" s="226">
        <v>2018</v>
      </c>
      <c r="F108" s="228">
        <v>4000</v>
      </c>
      <c r="G108" s="325"/>
    </row>
    <row r="109" spans="1:7" x14ac:dyDescent="0.3">
      <c r="A109" s="332"/>
      <c r="B109" s="330"/>
      <c r="C109" s="325"/>
      <c r="D109" s="331"/>
      <c r="E109" s="226">
        <v>2019</v>
      </c>
      <c r="F109" s="228">
        <v>4000</v>
      </c>
      <c r="G109" s="325"/>
    </row>
    <row r="110" spans="1:7" x14ac:dyDescent="0.3">
      <c r="A110" s="332"/>
      <c r="B110" s="330"/>
      <c r="C110" s="325"/>
      <c r="D110" s="331"/>
      <c r="E110" s="226">
        <v>2020</v>
      </c>
      <c r="F110" s="228">
        <v>0</v>
      </c>
      <c r="G110" s="325"/>
    </row>
    <row r="111" spans="1:7" x14ac:dyDescent="0.3">
      <c r="A111" s="332"/>
      <c r="B111" s="330"/>
      <c r="C111" s="325"/>
      <c r="D111" s="331"/>
      <c r="E111" s="226">
        <v>2021</v>
      </c>
      <c r="F111" s="228">
        <v>0</v>
      </c>
      <c r="G111" s="325"/>
    </row>
    <row r="112" spans="1:7" ht="15" customHeight="1" x14ac:dyDescent="0.3">
      <c r="A112" s="332"/>
      <c r="B112" s="330"/>
      <c r="C112" s="325" t="s">
        <v>551</v>
      </c>
      <c r="D112" s="331"/>
      <c r="E112" s="226" t="s">
        <v>73</v>
      </c>
      <c r="F112" s="253">
        <f>SUM(F113:F117)</f>
        <v>0</v>
      </c>
      <c r="G112" s="325" t="s">
        <v>13</v>
      </c>
    </row>
    <row r="113" spans="1:7" x14ac:dyDescent="0.3">
      <c r="A113" s="332"/>
      <c r="B113" s="330"/>
      <c r="C113" s="325"/>
      <c r="D113" s="331"/>
      <c r="E113" s="226">
        <v>2017</v>
      </c>
      <c r="F113" s="228">
        <v>0</v>
      </c>
      <c r="G113" s="325"/>
    </row>
    <row r="114" spans="1:7" x14ac:dyDescent="0.3">
      <c r="A114" s="332"/>
      <c r="B114" s="330"/>
      <c r="C114" s="325"/>
      <c r="D114" s="331"/>
      <c r="E114" s="226">
        <v>2018</v>
      </c>
      <c r="F114" s="228">
        <v>0</v>
      </c>
      <c r="G114" s="325"/>
    </row>
    <row r="115" spans="1:7" x14ac:dyDescent="0.3">
      <c r="A115" s="332"/>
      <c r="B115" s="330"/>
      <c r="C115" s="325"/>
      <c r="D115" s="331"/>
      <c r="E115" s="226">
        <v>2019</v>
      </c>
      <c r="F115" s="228">
        <v>0</v>
      </c>
      <c r="G115" s="325"/>
    </row>
    <row r="116" spans="1:7" x14ac:dyDescent="0.3">
      <c r="A116" s="332"/>
      <c r="B116" s="330"/>
      <c r="C116" s="325"/>
      <c r="D116" s="331"/>
      <c r="E116" s="226">
        <v>2020</v>
      </c>
      <c r="F116" s="253">
        <v>0</v>
      </c>
      <c r="G116" s="325"/>
    </row>
    <row r="117" spans="1:7" x14ac:dyDescent="0.3">
      <c r="A117" s="332"/>
      <c r="B117" s="330"/>
      <c r="C117" s="325"/>
      <c r="D117" s="331"/>
      <c r="E117" s="226">
        <v>2021</v>
      </c>
      <c r="F117" s="253">
        <v>0</v>
      </c>
      <c r="G117" s="325"/>
    </row>
    <row r="118" spans="1:7" x14ac:dyDescent="0.3">
      <c r="A118" s="332"/>
      <c r="B118" s="330"/>
      <c r="C118" s="325" t="s">
        <v>552</v>
      </c>
      <c r="D118" s="331"/>
      <c r="E118" s="226" t="s">
        <v>73</v>
      </c>
      <c r="F118" s="252">
        <f>SUM(F119:F123)</f>
        <v>0</v>
      </c>
      <c r="G118" s="325" t="s">
        <v>13</v>
      </c>
    </row>
    <row r="119" spans="1:7" x14ac:dyDescent="0.3">
      <c r="A119" s="332"/>
      <c r="B119" s="330"/>
      <c r="C119" s="325"/>
      <c r="D119" s="331"/>
      <c r="E119" s="226">
        <v>2017</v>
      </c>
      <c r="F119" s="226">
        <v>0</v>
      </c>
      <c r="G119" s="325"/>
    </row>
    <row r="120" spans="1:7" x14ac:dyDescent="0.3">
      <c r="A120" s="332"/>
      <c r="B120" s="330"/>
      <c r="C120" s="325"/>
      <c r="D120" s="331"/>
      <c r="E120" s="226">
        <v>2018</v>
      </c>
      <c r="F120" s="226">
        <v>0</v>
      </c>
      <c r="G120" s="325"/>
    </row>
    <row r="121" spans="1:7" x14ac:dyDescent="0.3">
      <c r="A121" s="332"/>
      <c r="B121" s="330"/>
      <c r="C121" s="325"/>
      <c r="D121" s="331"/>
      <c r="E121" s="226">
        <v>2019</v>
      </c>
      <c r="F121" s="226">
        <v>0</v>
      </c>
      <c r="G121" s="325"/>
    </row>
    <row r="122" spans="1:7" x14ac:dyDescent="0.3">
      <c r="A122" s="332"/>
      <c r="B122" s="330"/>
      <c r="C122" s="325"/>
      <c r="D122" s="331"/>
      <c r="E122" s="226">
        <v>2020</v>
      </c>
      <c r="F122" s="252">
        <v>0</v>
      </c>
      <c r="G122" s="325"/>
    </row>
    <row r="123" spans="1:7" x14ac:dyDescent="0.3">
      <c r="A123" s="332"/>
      <c r="B123" s="330"/>
      <c r="C123" s="325"/>
      <c r="D123" s="331"/>
      <c r="E123" s="226">
        <v>2021</v>
      </c>
      <c r="F123" s="252">
        <v>0</v>
      </c>
      <c r="G123" s="325"/>
    </row>
    <row r="124" spans="1:7" ht="15" customHeight="1" x14ac:dyDescent="0.3">
      <c r="A124" s="332" t="s">
        <v>159</v>
      </c>
      <c r="B124" s="324" t="s">
        <v>83</v>
      </c>
      <c r="C124" s="325" t="s">
        <v>72</v>
      </c>
      <c r="D124" s="325" t="s">
        <v>348</v>
      </c>
      <c r="E124" s="227" t="s">
        <v>73</v>
      </c>
      <c r="F124" s="228">
        <f>F130+F136+F142</f>
        <v>130188</v>
      </c>
      <c r="G124" s="325" t="s">
        <v>13</v>
      </c>
    </row>
    <row r="125" spans="1:7" x14ac:dyDescent="0.3">
      <c r="A125" s="332"/>
      <c r="B125" s="324"/>
      <c r="C125" s="325"/>
      <c r="D125" s="325"/>
      <c r="E125" s="226">
        <v>2017</v>
      </c>
      <c r="F125" s="228">
        <f>F131</f>
        <v>24948</v>
      </c>
      <c r="G125" s="325"/>
    </row>
    <row r="126" spans="1:7" x14ac:dyDescent="0.3">
      <c r="A126" s="332"/>
      <c r="B126" s="324"/>
      <c r="C126" s="325"/>
      <c r="D126" s="325"/>
      <c r="E126" s="226">
        <v>2018</v>
      </c>
      <c r="F126" s="228">
        <f>F132</f>
        <v>25668</v>
      </c>
      <c r="G126" s="325"/>
    </row>
    <row r="127" spans="1:7" x14ac:dyDescent="0.3">
      <c r="A127" s="332"/>
      <c r="B127" s="324"/>
      <c r="C127" s="325"/>
      <c r="D127" s="325"/>
      <c r="E127" s="226">
        <v>2019</v>
      </c>
      <c r="F127" s="228">
        <f>F133</f>
        <v>25668</v>
      </c>
      <c r="G127" s="325"/>
    </row>
    <row r="128" spans="1:7" x14ac:dyDescent="0.3">
      <c r="A128" s="332"/>
      <c r="B128" s="324"/>
      <c r="C128" s="325"/>
      <c r="D128" s="325"/>
      <c r="E128" s="226">
        <v>2020</v>
      </c>
      <c r="F128" s="228">
        <f>F134</f>
        <v>26952</v>
      </c>
      <c r="G128" s="325"/>
    </row>
    <row r="129" spans="1:7" x14ac:dyDescent="0.3">
      <c r="A129" s="332"/>
      <c r="B129" s="324"/>
      <c r="C129" s="325"/>
      <c r="D129" s="325"/>
      <c r="E129" s="226">
        <v>2021</v>
      </c>
      <c r="F129" s="228">
        <f>F135</f>
        <v>26952</v>
      </c>
      <c r="G129" s="325"/>
    </row>
    <row r="130" spans="1:7" ht="15" customHeight="1" x14ac:dyDescent="0.3">
      <c r="A130" s="332"/>
      <c r="B130" s="324"/>
      <c r="C130" s="325" t="s">
        <v>74</v>
      </c>
      <c r="D130" s="325"/>
      <c r="E130" s="226" t="s">
        <v>73</v>
      </c>
      <c r="F130" s="228">
        <f>SUM(F131:F135)</f>
        <v>130188</v>
      </c>
      <c r="G130" s="325" t="s">
        <v>13</v>
      </c>
    </row>
    <row r="131" spans="1:7" x14ac:dyDescent="0.3">
      <c r="A131" s="332"/>
      <c r="B131" s="324"/>
      <c r="C131" s="325"/>
      <c r="D131" s="325"/>
      <c r="E131" s="226">
        <v>2017</v>
      </c>
      <c r="F131" s="228">
        <f>F149+F173</f>
        <v>24948</v>
      </c>
      <c r="G131" s="325"/>
    </row>
    <row r="132" spans="1:7" x14ac:dyDescent="0.3">
      <c r="A132" s="332"/>
      <c r="B132" s="324"/>
      <c r="C132" s="325"/>
      <c r="D132" s="325"/>
      <c r="E132" s="226">
        <v>2018</v>
      </c>
      <c r="F132" s="228">
        <f>F150+F174</f>
        <v>25668</v>
      </c>
      <c r="G132" s="325"/>
    </row>
    <row r="133" spans="1:7" x14ac:dyDescent="0.3">
      <c r="A133" s="332"/>
      <c r="B133" s="324"/>
      <c r="C133" s="325"/>
      <c r="D133" s="325"/>
      <c r="E133" s="226">
        <v>2019</v>
      </c>
      <c r="F133" s="228">
        <f>F151+F175</f>
        <v>25668</v>
      </c>
      <c r="G133" s="325"/>
    </row>
    <row r="134" spans="1:7" x14ac:dyDescent="0.3">
      <c r="A134" s="332"/>
      <c r="B134" s="324"/>
      <c r="C134" s="325"/>
      <c r="D134" s="325"/>
      <c r="E134" s="226">
        <v>2020</v>
      </c>
      <c r="F134" s="228">
        <f>F152+F176</f>
        <v>26952</v>
      </c>
      <c r="G134" s="325"/>
    </row>
    <row r="135" spans="1:7" x14ac:dyDescent="0.3">
      <c r="A135" s="332"/>
      <c r="B135" s="324"/>
      <c r="C135" s="325"/>
      <c r="D135" s="325"/>
      <c r="E135" s="226">
        <v>2021</v>
      </c>
      <c r="F135" s="228">
        <f>F153+F177</f>
        <v>26952</v>
      </c>
      <c r="G135" s="325"/>
    </row>
    <row r="136" spans="1:7" ht="15" customHeight="1" x14ac:dyDescent="0.3">
      <c r="A136" s="332"/>
      <c r="B136" s="324"/>
      <c r="C136" s="325" t="s">
        <v>551</v>
      </c>
      <c r="D136" s="325"/>
      <c r="E136" s="226" t="s">
        <v>73</v>
      </c>
      <c r="F136" s="228">
        <v>0</v>
      </c>
      <c r="G136" s="325" t="s">
        <v>13</v>
      </c>
    </row>
    <row r="137" spans="1:7" x14ac:dyDescent="0.3">
      <c r="A137" s="332"/>
      <c r="B137" s="324"/>
      <c r="C137" s="325"/>
      <c r="D137" s="325"/>
      <c r="E137" s="226">
        <v>2017</v>
      </c>
      <c r="F137" s="228">
        <v>0</v>
      </c>
      <c r="G137" s="325"/>
    </row>
    <row r="138" spans="1:7" x14ac:dyDescent="0.3">
      <c r="A138" s="332"/>
      <c r="B138" s="324"/>
      <c r="C138" s="325"/>
      <c r="D138" s="325"/>
      <c r="E138" s="226">
        <v>2018</v>
      </c>
      <c r="F138" s="228">
        <v>0</v>
      </c>
      <c r="G138" s="325"/>
    </row>
    <row r="139" spans="1:7" x14ac:dyDescent="0.3">
      <c r="A139" s="332"/>
      <c r="B139" s="324"/>
      <c r="C139" s="325"/>
      <c r="D139" s="325"/>
      <c r="E139" s="226">
        <v>2019</v>
      </c>
      <c r="F139" s="228">
        <v>0</v>
      </c>
      <c r="G139" s="325"/>
    </row>
    <row r="140" spans="1:7" x14ac:dyDescent="0.3">
      <c r="A140" s="332"/>
      <c r="B140" s="324"/>
      <c r="C140" s="325"/>
      <c r="D140" s="325"/>
      <c r="E140" s="226">
        <v>2020</v>
      </c>
      <c r="F140" s="228">
        <v>0</v>
      </c>
      <c r="G140" s="325"/>
    </row>
    <row r="141" spans="1:7" x14ac:dyDescent="0.3">
      <c r="A141" s="332"/>
      <c r="B141" s="324"/>
      <c r="C141" s="325"/>
      <c r="D141" s="325"/>
      <c r="E141" s="226">
        <v>2021</v>
      </c>
      <c r="F141" s="228">
        <v>0</v>
      </c>
      <c r="G141" s="325"/>
    </row>
    <row r="142" spans="1:7" x14ac:dyDescent="0.3">
      <c r="A142" s="332"/>
      <c r="B142" s="324"/>
      <c r="C142" s="325" t="s">
        <v>552</v>
      </c>
      <c r="D142" s="325"/>
      <c r="E142" s="226" t="s">
        <v>73</v>
      </c>
      <c r="F142" s="228">
        <v>0</v>
      </c>
      <c r="G142" s="325" t="s">
        <v>13</v>
      </c>
    </row>
    <row r="143" spans="1:7" x14ac:dyDescent="0.3">
      <c r="A143" s="332"/>
      <c r="B143" s="324"/>
      <c r="C143" s="325"/>
      <c r="D143" s="325"/>
      <c r="E143" s="226">
        <v>2017</v>
      </c>
      <c r="F143" s="228">
        <v>0</v>
      </c>
      <c r="G143" s="325"/>
    </row>
    <row r="144" spans="1:7" x14ac:dyDescent="0.3">
      <c r="A144" s="332"/>
      <c r="B144" s="324"/>
      <c r="C144" s="325"/>
      <c r="D144" s="325"/>
      <c r="E144" s="226">
        <v>2018</v>
      </c>
      <c r="F144" s="228">
        <v>0</v>
      </c>
      <c r="G144" s="325"/>
    </row>
    <row r="145" spans="1:7" x14ac:dyDescent="0.3">
      <c r="A145" s="332"/>
      <c r="B145" s="324"/>
      <c r="C145" s="325"/>
      <c r="D145" s="325"/>
      <c r="E145" s="226">
        <v>2019</v>
      </c>
      <c r="F145" s="228">
        <v>0</v>
      </c>
      <c r="G145" s="325"/>
    </row>
    <row r="146" spans="1:7" x14ac:dyDescent="0.3">
      <c r="A146" s="332"/>
      <c r="B146" s="324"/>
      <c r="C146" s="325"/>
      <c r="D146" s="325"/>
      <c r="E146" s="226">
        <v>2020</v>
      </c>
      <c r="F146" s="228">
        <v>0</v>
      </c>
      <c r="G146" s="325"/>
    </row>
    <row r="147" spans="1:7" x14ac:dyDescent="0.3">
      <c r="A147" s="332"/>
      <c r="B147" s="324"/>
      <c r="C147" s="325"/>
      <c r="D147" s="325"/>
      <c r="E147" s="226">
        <v>2021</v>
      </c>
      <c r="F147" s="228">
        <v>0</v>
      </c>
      <c r="G147" s="325"/>
    </row>
    <row r="148" spans="1:7" ht="15" customHeight="1" x14ac:dyDescent="0.3">
      <c r="A148" s="332" t="s">
        <v>77</v>
      </c>
      <c r="B148" s="330" t="s">
        <v>555</v>
      </c>
      <c r="C148" s="325" t="s">
        <v>72</v>
      </c>
      <c r="D148" s="325" t="s">
        <v>348</v>
      </c>
      <c r="E148" s="226" t="s">
        <v>73</v>
      </c>
      <c r="F148" s="228">
        <f>SUM(F149:F153)</f>
        <v>92440</v>
      </c>
      <c r="G148" s="325" t="s">
        <v>13</v>
      </c>
    </row>
    <row r="149" spans="1:7" x14ac:dyDescent="0.3">
      <c r="A149" s="332"/>
      <c r="B149" s="330"/>
      <c r="C149" s="325"/>
      <c r="D149" s="325"/>
      <c r="E149" s="226">
        <v>2017</v>
      </c>
      <c r="F149" s="228">
        <f>F155+F161+F167</f>
        <v>17720</v>
      </c>
      <c r="G149" s="325"/>
    </row>
    <row r="150" spans="1:7" x14ac:dyDescent="0.3">
      <c r="A150" s="332"/>
      <c r="B150" s="330"/>
      <c r="C150" s="325"/>
      <c r="D150" s="325"/>
      <c r="E150" s="226">
        <v>2018</v>
      </c>
      <c r="F150" s="228">
        <f t="shared" ref="F150:F153" si="7">F156+F162+F168</f>
        <v>18224</v>
      </c>
      <c r="G150" s="325"/>
    </row>
    <row r="151" spans="1:7" x14ac:dyDescent="0.3">
      <c r="A151" s="332"/>
      <c r="B151" s="330"/>
      <c r="C151" s="325"/>
      <c r="D151" s="325"/>
      <c r="E151" s="226">
        <v>2019</v>
      </c>
      <c r="F151" s="228">
        <f t="shared" si="7"/>
        <v>18224</v>
      </c>
      <c r="G151" s="325"/>
    </row>
    <row r="152" spans="1:7" x14ac:dyDescent="0.3">
      <c r="A152" s="332"/>
      <c r="B152" s="330"/>
      <c r="C152" s="325"/>
      <c r="D152" s="325"/>
      <c r="E152" s="226">
        <v>2020</v>
      </c>
      <c r="F152" s="228">
        <f t="shared" si="7"/>
        <v>19136</v>
      </c>
      <c r="G152" s="325"/>
    </row>
    <row r="153" spans="1:7" x14ac:dyDescent="0.3">
      <c r="A153" s="332"/>
      <c r="B153" s="330"/>
      <c r="C153" s="325"/>
      <c r="D153" s="325"/>
      <c r="E153" s="226">
        <v>2021</v>
      </c>
      <c r="F153" s="228">
        <f t="shared" si="7"/>
        <v>19136</v>
      </c>
      <c r="G153" s="325"/>
    </row>
    <row r="154" spans="1:7" ht="15" customHeight="1" x14ac:dyDescent="0.3">
      <c r="A154" s="332"/>
      <c r="B154" s="330"/>
      <c r="C154" s="325" t="s">
        <v>74</v>
      </c>
      <c r="D154" s="325"/>
      <c r="E154" s="226" t="s">
        <v>73</v>
      </c>
      <c r="F154" s="228">
        <f>SUM(F155:F159)</f>
        <v>92440</v>
      </c>
      <c r="G154" s="325" t="s">
        <v>13</v>
      </c>
    </row>
    <row r="155" spans="1:7" x14ac:dyDescent="0.3">
      <c r="A155" s="332"/>
      <c r="B155" s="330"/>
      <c r="C155" s="325"/>
      <c r="D155" s="325"/>
      <c r="E155" s="226">
        <v>2017</v>
      </c>
      <c r="F155" s="228">
        <v>17720</v>
      </c>
      <c r="G155" s="325"/>
    </row>
    <row r="156" spans="1:7" x14ac:dyDescent="0.3">
      <c r="A156" s="332"/>
      <c r="B156" s="330"/>
      <c r="C156" s="325"/>
      <c r="D156" s="325"/>
      <c r="E156" s="226">
        <v>2018</v>
      </c>
      <c r="F156" s="228">
        <v>18224</v>
      </c>
      <c r="G156" s="325"/>
    </row>
    <row r="157" spans="1:7" x14ac:dyDescent="0.3">
      <c r="A157" s="332"/>
      <c r="B157" s="330"/>
      <c r="C157" s="325"/>
      <c r="D157" s="325"/>
      <c r="E157" s="226">
        <v>2019</v>
      </c>
      <c r="F157" s="228">
        <v>18224</v>
      </c>
      <c r="G157" s="325"/>
    </row>
    <row r="158" spans="1:7" x14ac:dyDescent="0.3">
      <c r="A158" s="332"/>
      <c r="B158" s="330"/>
      <c r="C158" s="325"/>
      <c r="D158" s="325"/>
      <c r="E158" s="226">
        <v>2020</v>
      </c>
      <c r="F158" s="228">
        <v>19136</v>
      </c>
      <c r="G158" s="325"/>
    </row>
    <row r="159" spans="1:7" x14ac:dyDescent="0.3">
      <c r="A159" s="332"/>
      <c r="B159" s="330"/>
      <c r="C159" s="325"/>
      <c r="D159" s="325"/>
      <c r="E159" s="226">
        <v>2021</v>
      </c>
      <c r="F159" s="228">
        <v>19136</v>
      </c>
      <c r="G159" s="325"/>
    </row>
    <row r="160" spans="1:7" ht="15" customHeight="1" x14ac:dyDescent="0.3">
      <c r="A160" s="332"/>
      <c r="B160" s="330"/>
      <c r="C160" s="325" t="s">
        <v>551</v>
      </c>
      <c r="D160" s="325"/>
      <c r="E160" s="226" t="s">
        <v>73</v>
      </c>
      <c r="F160" s="228">
        <v>0</v>
      </c>
      <c r="G160" s="325" t="s">
        <v>13</v>
      </c>
    </row>
    <row r="161" spans="1:7" x14ac:dyDescent="0.3">
      <c r="A161" s="332"/>
      <c r="B161" s="330"/>
      <c r="C161" s="325"/>
      <c r="D161" s="325"/>
      <c r="E161" s="226">
        <v>2017</v>
      </c>
      <c r="F161" s="228">
        <v>0</v>
      </c>
      <c r="G161" s="325"/>
    </row>
    <row r="162" spans="1:7" x14ac:dyDescent="0.3">
      <c r="A162" s="332"/>
      <c r="B162" s="330"/>
      <c r="C162" s="325"/>
      <c r="D162" s="325"/>
      <c r="E162" s="226">
        <v>2018</v>
      </c>
      <c r="F162" s="253">
        <v>0</v>
      </c>
      <c r="G162" s="325"/>
    </row>
    <row r="163" spans="1:7" x14ac:dyDescent="0.3">
      <c r="A163" s="332"/>
      <c r="B163" s="330"/>
      <c r="C163" s="325"/>
      <c r="D163" s="325"/>
      <c r="E163" s="226">
        <v>2019</v>
      </c>
      <c r="F163" s="228">
        <v>0</v>
      </c>
      <c r="G163" s="325"/>
    </row>
    <row r="164" spans="1:7" x14ac:dyDescent="0.3">
      <c r="A164" s="332"/>
      <c r="B164" s="330"/>
      <c r="C164" s="325"/>
      <c r="D164" s="325"/>
      <c r="E164" s="226">
        <v>2020</v>
      </c>
      <c r="F164" s="253">
        <v>0</v>
      </c>
      <c r="G164" s="325"/>
    </row>
    <row r="165" spans="1:7" x14ac:dyDescent="0.3">
      <c r="A165" s="332"/>
      <c r="B165" s="330"/>
      <c r="C165" s="325"/>
      <c r="D165" s="325"/>
      <c r="E165" s="226">
        <v>2021</v>
      </c>
      <c r="F165" s="253">
        <v>0</v>
      </c>
      <c r="G165" s="325"/>
    </row>
    <row r="166" spans="1:7" x14ac:dyDescent="0.3">
      <c r="A166" s="332"/>
      <c r="B166" s="330"/>
      <c r="C166" s="325" t="s">
        <v>552</v>
      </c>
      <c r="D166" s="325"/>
      <c r="E166" s="226" t="s">
        <v>73</v>
      </c>
      <c r="F166" s="228">
        <v>0</v>
      </c>
      <c r="G166" s="325" t="s">
        <v>13</v>
      </c>
    </row>
    <row r="167" spans="1:7" x14ac:dyDescent="0.3">
      <c r="A167" s="332"/>
      <c r="B167" s="330"/>
      <c r="C167" s="325"/>
      <c r="D167" s="325"/>
      <c r="E167" s="226">
        <v>2017</v>
      </c>
      <c r="F167" s="228">
        <v>0</v>
      </c>
      <c r="G167" s="325"/>
    </row>
    <row r="168" spans="1:7" x14ac:dyDescent="0.3">
      <c r="A168" s="332"/>
      <c r="B168" s="330"/>
      <c r="C168" s="325"/>
      <c r="D168" s="325"/>
      <c r="E168" s="226">
        <v>2018</v>
      </c>
      <c r="F168" s="253">
        <v>0</v>
      </c>
      <c r="G168" s="325"/>
    </row>
    <row r="169" spans="1:7" x14ac:dyDescent="0.3">
      <c r="A169" s="332"/>
      <c r="B169" s="330"/>
      <c r="C169" s="325"/>
      <c r="D169" s="325"/>
      <c r="E169" s="226">
        <v>2019</v>
      </c>
      <c r="F169" s="228">
        <v>0</v>
      </c>
      <c r="G169" s="325"/>
    </row>
    <row r="170" spans="1:7" x14ac:dyDescent="0.3">
      <c r="A170" s="332"/>
      <c r="B170" s="330"/>
      <c r="C170" s="325"/>
      <c r="D170" s="325"/>
      <c r="E170" s="226">
        <v>2020</v>
      </c>
      <c r="F170" s="253">
        <v>0</v>
      </c>
      <c r="G170" s="325"/>
    </row>
    <row r="171" spans="1:7" x14ac:dyDescent="0.3">
      <c r="A171" s="332"/>
      <c r="B171" s="330"/>
      <c r="C171" s="325"/>
      <c r="D171" s="325"/>
      <c r="E171" s="226">
        <v>2021</v>
      </c>
      <c r="F171" s="253">
        <v>0</v>
      </c>
      <c r="G171" s="325"/>
    </row>
    <row r="172" spans="1:7" x14ac:dyDescent="0.3">
      <c r="A172" s="332" t="s">
        <v>79</v>
      </c>
      <c r="B172" s="330" t="s">
        <v>556</v>
      </c>
      <c r="C172" s="325" t="s">
        <v>72</v>
      </c>
      <c r="D172" s="325" t="s">
        <v>348</v>
      </c>
      <c r="E172" s="226" t="s">
        <v>73</v>
      </c>
      <c r="F172" s="228">
        <f>SUM(F173:F177)</f>
        <v>37748</v>
      </c>
      <c r="G172" s="325" t="s">
        <v>13</v>
      </c>
    </row>
    <row r="173" spans="1:7" x14ac:dyDescent="0.3">
      <c r="A173" s="332"/>
      <c r="B173" s="330"/>
      <c r="C173" s="325"/>
      <c r="D173" s="325"/>
      <c r="E173" s="226">
        <v>2017</v>
      </c>
      <c r="F173" s="228">
        <f>F179</f>
        <v>7228</v>
      </c>
      <c r="G173" s="325"/>
    </row>
    <row r="174" spans="1:7" x14ac:dyDescent="0.3">
      <c r="A174" s="332"/>
      <c r="B174" s="330"/>
      <c r="C174" s="325"/>
      <c r="D174" s="325"/>
      <c r="E174" s="226">
        <v>2018</v>
      </c>
      <c r="F174" s="228">
        <f>F180</f>
        <v>7444</v>
      </c>
      <c r="G174" s="325"/>
    </row>
    <row r="175" spans="1:7" ht="15" customHeight="1" x14ac:dyDescent="0.3">
      <c r="A175" s="332"/>
      <c r="B175" s="330"/>
      <c r="C175" s="325"/>
      <c r="D175" s="325"/>
      <c r="E175" s="226">
        <v>2019</v>
      </c>
      <c r="F175" s="228">
        <f>F181</f>
        <v>7444</v>
      </c>
      <c r="G175" s="325"/>
    </row>
    <row r="176" spans="1:7" ht="15" customHeight="1" x14ac:dyDescent="0.3">
      <c r="A176" s="332"/>
      <c r="B176" s="330"/>
      <c r="C176" s="325"/>
      <c r="D176" s="325"/>
      <c r="E176" s="226">
        <v>2020</v>
      </c>
      <c r="F176" s="228">
        <f>F182</f>
        <v>7816</v>
      </c>
      <c r="G176" s="325"/>
    </row>
    <row r="177" spans="1:7" x14ac:dyDescent="0.3">
      <c r="A177" s="332"/>
      <c r="B177" s="330"/>
      <c r="C177" s="325"/>
      <c r="D177" s="325"/>
      <c r="E177" s="226">
        <v>2021</v>
      </c>
      <c r="F177" s="228">
        <f>F183</f>
        <v>7816</v>
      </c>
      <c r="G177" s="325"/>
    </row>
    <row r="178" spans="1:7" ht="15" customHeight="1" x14ac:dyDescent="0.3">
      <c r="A178" s="332"/>
      <c r="B178" s="330"/>
      <c r="C178" s="325" t="s">
        <v>74</v>
      </c>
      <c r="D178" s="325"/>
      <c r="E178" s="226" t="s">
        <v>73</v>
      </c>
      <c r="F178" s="226">
        <f>SUM(F179:F183)</f>
        <v>37748</v>
      </c>
      <c r="G178" s="325" t="s">
        <v>13</v>
      </c>
    </row>
    <row r="179" spans="1:7" x14ac:dyDescent="0.3">
      <c r="A179" s="332"/>
      <c r="B179" s="330"/>
      <c r="C179" s="325"/>
      <c r="D179" s="325"/>
      <c r="E179" s="226">
        <v>2017</v>
      </c>
      <c r="F179" s="228">
        <v>7228</v>
      </c>
      <c r="G179" s="325"/>
    </row>
    <row r="180" spans="1:7" x14ac:dyDescent="0.3">
      <c r="A180" s="332"/>
      <c r="B180" s="330"/>
      <c r="C180" s="325"/>
      <c r="D180" s="325"/>
      <c r="E180" s="226">
        <v>2018</v>
      </c>
      <c r="F180" s="228">
        <v>7444</v>
      </c>
      <c r="G180" s="325"/>
    </row>
    <row r="181" spans="1:7" x14ac:dyDescent="0.3">
      <c r="A181" s="332"/>
      <c r="B181" s="330"/>
      <c r="C181" s="325"/>
      <c r="D181" s="325"/>
      <c r="E181" s="226">
        <v>2019</v>
      </c>
      <c r="F181" s="228">
        <v>7444</v>
      </c>
      <c r="G181" s="325"/>
    </row>
    <row r="182" spans="1:7" x14ac:dyDescent="0.3">
      <c r="A182" s="332"/>
      <c r="B182" s="330"/>
      <c r="C182" s="325"/>
      <c r="D182" s="325"/>
      <c r="E182" s="226">
        <v>2020</v>
      </c>
      <c r="F182" s="228">
        <v>7816</v>
      </c>
      <c r="G182" s="325"/>
    </row>
    <row r="183" spans="1:7" x14ac:dyDescent="0.3">
      <c r="A183" s="332"/>
      <c r="B183" s="330"/>
      <c r="C183" s="325"/>
      <c r="D183" s="325"/>
      <c r="E183" s="226">
        <v>2021</v>
      </c>
      <c r="F183" s="228">
        <v>7816</v>
      </c>
      <c r="G183" s="325"/>
    </row>
    <row r="184" spans="1:7" ht="15" customHeight="1" x14ac:dyDescent="0.3">
      <c r="A184" s="332"/>
      <c r="B184" s="330"/>
      <c r="C184" s="325" t="s">
        <v>551</v>
      </c>
      <c r="D184" s="325"/>
      <c r="E184" s="226" t="s">
        <v>73</v>
      </c>
      <c r="F184" s="228">
        <v>0</v>
      </c>
      <c r="G184" s="325" t="s">
        <v>13</v>
      </c>
    </row>
    <row r="185" spans="1:7" x14ac:dyDescent="0.3">
      <c r="A185" s="332"/>
      <c r="B185" s="330"/>
      <c r="C185" s="325"/>
      <c r="D185" s="325"/>
      <c r="E185" s="226">
        <v>2017</v>
      </c>
      <c r="F185" s="228">
        <v>0</v>
      </c>
      <c r="G185" s="325"/>
    </row>
    <row r="186" spans="1:7" x14ac:dyDescent="0.3">
      <c r="A186" s="332"/>
      <c r="B186" s="330"/>
      <c r="C186" s="325"/>
      <c r="D186" s="325"/>
      <c r="E186" s="226">
        <v>2018</v>
      </c>
      <c r="F186" s="253">
        <v>0</v>
      </c>
      <c r="G186" s="325"/>
    </row>
    <row r="187" spans="1:7" x14ac:dyDescent="0.3">
      <c r="A187" s="332"/>
      <c r="B187" s="330"/>
      <c r="C187" s="325"/>
      <c r="D187" s="325"/>
      <c r="E187" s="226">
        <v>2019</v>
      </c>
      <c r="F187" s="228">
        <v>0</v>
      </c>
      <c r="G187" s="325"/>
    </row>
    <row r="188" spans="1:7" x14ac:dyDescent="0.3">
      <c r="A188" s="332"/>
      <c r="B188" s="330"/>
      <c r="C188" s="325"/>
      <c r="D188" s="325"/>
      <c r="E188" s="226">
        <v>2020</v>
      </c>
      <c r="F188" s="253">
        <v>0</v>
      </c>
      <c r="G188" s="325"/>
    </row>
    <row r="189" spans="1:7" x14ac:dyDescent="0.3">
      <c r="A189" s="332"/>
      <c r="B189" s="330"/>
      <c r="C189" s="325"/>
      <c r="D189" s="325"/>
      <c r="E189" s="226">
        <v>2021</v>
      </c>
      <c r="F189" s="253">
        <v>0</v>
      </c>
      <c r="G189" s="325"/>
    </row>
    <row r="190" spans="1:7" x14ac:dyDescent="0.3">
      <c r="A190" s="332"/>
      <c r="B190" s="330"/>
      <c r="C190" s="325" t="s">
        <v>552</v>
      </c>
      <c r="D190" s="325"/>
      <c r="E190" s="226" t="s">
        <v>73</v>
      </c>
      <c r="F190" s="228">
        <v>0</v>
      </c>
      <c r="G190" s="325" t="s">
        <v>13</v>
      </c>
    </row>
    <row r="191" spans="1:7" x14ac:dyDescent="0.3">
      <c r="A191" s="332"/>
      <c r="B191" s="330"/>
      <c r="C191" s="325"/>
      <c r="D191" s="325"/>
      <c r="E191" s="226">
        <v>2017</v>
      </c>
      <c r="F191" s="228">
        <v>0</v>
      </c>
      <c r="G191" s="325"/>
    </row>
    <row r="192" spans="1:7" x14ac:dyDescent="0.3">
      <c r="A192" s="332"/>
      <c r="B192" s="330"/>
      <c r="C192" s="325"/>
      <c r="D192" s="325"/>
      <c r="E192" s="226">
        <v>2018</v>
      </c>
      <c r="F192" s="253">
        <v>0</v>
      </c>
      <c r="G192" s="325"/>
    </row>
    <row r="193" spans="1:7" x14ac:dyDescent="0.3">
      <c r="A193" s="332"/>
      <c r="B193" s="330"/>
      <c r="C193" s="325"/>
      <c r="D193" s="325"/>
      <c r="E193" s="226">
        <v>2019</v>
      </c>
      <c r="F193" s="228">
        <v>0</v>
      </c>
      <c r="G193" s="325"/>
    </row>
    <row r="194" spans="1:7" x14ac:dyDescent="0.3">
      <c r="A194" s="332"/>
      <c r="B194" s="330"/>
      <c r="C194" s="325"/>
      <c r="D194" s="325"/>
      <c r="E194" s="226">
        <v>2020</v>
      </c>
      <c r="F194" s="253">
        <v>0</v>
      </c>
      <c r="G194" s="325"/>
    </row>
    <row r="195" spans="1:7" x14ac:dyDescent="0.3">
      <c r="A195" s="332"/>
      <c r="B195" s="330"/>
      <c r="C195" s="325"/>
      <c r="D195" s="325"/>
      <c r="E195" s="226">
        <v>2021</v>
      </c>
      <c r="F195" s="253">
        <v>0</v>
      </c>
      <c r="G195" s="325"/>
    </row>
    <row r="196" spans="1:7" ht="35.25" customHeight="1" x14ac:dyDescent="0.3">
      <c r="A196" s="333"/>
      <c r="B196" s="333"/>
      <c r="C196" s="333"/>
      <c r="D196" s="333"/>
      <c r="E196" s="333"/>
      <c r="F196" s="333"/>
      <c r="G196" s="333"/>
    </row>
    <row r="197" spans="1:7" ht="141" customHeight="1" x14ac:dyDescent="0.3"/>
  </sheetData>
  <mergeCells count="89">
    <mergeCell ref="A196:G196"/>
    <mergeCell ref="D172:D195"/>
    <mergeCell ref="G172:G177"/>
    <mergeCell ref="C178:C183"/>
    <mergeCell ref="G178:G183"/>
    <mergeCell ref="C184:C189"/>
    <mergeCell ref="G184:G189"/>
    <mergeCell ref="C190:C195"/>
    <mergeCell ref="G190:G195"/>
    <mergeCell ref="A172:A195"/>
    <mergeCell ref="B172:B195"/>
    <mergeCell ref="C172:C177"/>
    <mergeCell ref="A148:A171"/>
    <mergeCell ref="B148:B171"/>
    <mergeCell ref="C148:C153"/>
    <mergeCell ref="D148:D171"/>
    <mergeCell ref="G148:G153"/>
    <mergeCell ref="C154:C159"/>
    <mergeCell ref="G154:G159"/>
    <mergeCell ref="C160:C165"/>
    <mergeCell ref="G160:G165"/>
    <mergeCell ref="C166:C171"/>
    <mergeCell ref="G166:G171"/>
    <mergeCell ref="A124:A147"/>
    <mergeCell ref="B124:B147"/>
    <mergeCell ref="C124:C129"/>
    <mergeCell ref="D124:D147"/>
    <mergeCell ref="G124:G129"/>
    <mergeCell ref="C130:C135"/>
    <mergeCell ref="G130:G135"/>
    <mergeCell ref="C136:C141"/>
    <mergeCell ref="G136:G141"/>
    <mergeCell ref="C142:C147"/>
    <mergeCell ref="G142:G147"/>
    <mergeCell ref="A100:A123"/>
    <mergeCell ref="B100:B123"/>
    <mergeCell ref="C100:C105"/>
    <mergeCell ref="D100:D123"/>
    <mergeCell ref="G100:G105"/>
    <mergeCell ref="C106:C111"/>
    <mergeCell ref="G106:G111"/>
    <mergeCell ref="C112:C117"/>
    <mergeCell ref="G112:G117"/>
    <mergeCell ref="C118:C123"/>
    <mergeCell ref="G118:G123"/>
    <mergeCell ref="A76:A99"/>
    <mergeCell ref="B76:B99"/>
    <mergeCell ref="C76:C81"/>
    <mergeCell ref="D76:D99"/>
    <mergeCell ref="G76:G81"/>
    <mergeCell ref="C82:C87"/>
    <mergeCell ref="G82:G87"/>
    <mergeCell ref="C88:C93"/>
    <mergeCell ref="G88:G93"/>
    <mergeCell ref="C94:C99"/>
    <mergeCell ref="G94:G99"/>
    <mergeCell ref="G58:G63"/>
    <mergeCell ref="C64:C69"/>
    <mergeCell ref="G64:G69"/>
    <mergeCell ref="C70:C75"/>
    <mergeCell ref="G70:G75"/>
    <mergeCell ref="A52:A75"/>
    <mergeCell ref="B52:B75"/>
    <mergeCell ref="C52:C57"/>
    <mergeCell ref="D52:D75"/>
    <mergeCell ref="C58:C63"/>
    <mergeCell ref="G34:G39"/>
    <mergeCell ref="C40:C45"/>
    <mergeCell ref="G40:G45"/>
    <mergeCell ref="C46:C51"/>
    <mergeCell ref="G46:G51"/>
    <mergeCell ref="A28:A51"/>
    <mergeCell ref="B28:B51"/>
    <mergeCell ref="C28:C33"/>
    <mergeCell ref="D28:D51"/>
    <mergeCell ref="C34:C39"/>
    <mergeCell ref="E1:G1"/>
    <mergeCell ref="A4:A27"/>
    <mergeCell ref="B4:B27"/>
    <mergeCell ref="C4:C9"/>
    <mergeCell ref="D4:D27"/>
    <mergeCell ref="C10:C15"/>
    <mergeCell ref="G10:G15"/>
    <mergeCell ref="C16:C21"/>
    <mergeCell ref="G16:G21"/>
    <mergeCell ref="C22:C27"/>
    <mergeCell ref="G22:G27"/>
    <mergeCell ref="A2:G2"/>
    <mergeCell ref="E3:F3"/>
  </mergeCells>
  <pageMargins left="0.23622047244094491" right="0.23622047244094491" top="0.23622047244094491" bottom="0.23622047244094491" header="0.31496062992125984" footer="0.31496062992125984"/>
  <pageSetup paperSize="9" scale="76" fitToHeight="0" orientation="landscape" r:id="rId1"/>
  <rowBreaks count="4" manualBreakCount="4">
    <brk id="27" max="16383" man="1"/>
    <brk id="75" max="16383" man="1"/>
    <brk id="99" max="16383" man="1"/>
    <brk id="1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view="pageBreakPreview" zoomScale="75" zoomScaleNormal="75" zoomScaleSheetLayoutView="75" workbookViewId="0">
      <selection activeCell="G50" sqref="G50"/>
    </sheetView>
  </sheetViews>
  <sheetFormatPr defaultRowHeight="14.4" x14ac:dyDescent="0.3"/>
  <cols>
    <col min="1" max="1" width="5.109375" customWidth="1"/>
    <col min="2" max="2" width="29.5546875" customWidth="1"/>
    <col min="12" max="12" width="15.44140625" customWidth="1"/>
    <col min="13" max="13" width="70.6640625" customWidth="1"/>
  </cols>
  <sheetData>
    <row r="1" spans="1:13" ht="41.4" x14ac:dyDescent="0.3">
      <c r="A1" s="16"/>
      <c r="B1" s="16"/>
      <c r="C1" s="16"/>
      <c r="D1" s="16"/>
      <c r="E1" s="16"/>
      <c r="F1" s="16"/>
      <c r="G1" s="16"/>
      <c r="H1" s="16"/>
      <c r="I1" s="16"/>
      <c r="J1" s="20"/>
      <c r="K1" s="17"/>
      <c r="L1" s="17"/>
      <c r="M1" s="257" t="s">
        <v>386</v>
      </c>
    </row>
    <row r="2" spans="1:13" x14ac:dyDescent="0.3">
      <c r="A2" s="334" t="s">
        <v>568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</row>
    <row r="3" spans="1:13" x14ac:dyDescent="0.3">
      <c r="A3" s="334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</row>
    <row r="4" spans="1:13" x14ac:dyDescent="0.3">
      <c r="A4" s="334"/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</row>
    <row r="5" spans="1:13" ht="15.6" x14ac:dyDescent="0.3">
      <c r="A5" s="21"/>
      <c r="B5" s="21"/>
      <c r="C5" s="21"/>
      <c r="D5" s="21"/>
      <c r="E5" s="22"/>
      <c r="F5" s="22"/>
      <c r="G5" s="22"/>
      <c r="H5" s="22"/>
      <c r="I5" s="22"/>
      <c r="J5" s="22"/>
      <c r="K5" s="23"/>
      <c r="L5" s="23"/>
      <c r="M5" s="23"/>
    </row>
    <row r="6" spans="1:13" x14ac:dyDescent="0.3">
      <c r="A6" s="335" t="s">
        <v>60</v>
      </c>
      <c r="B6" s="335" t="s">
        <v>86</v>
      </c>
      <c r="C6" s="335" t="s">
        <v>87</v>
      </c>
      <c r="D6" s="335" t="s">
        <v>88</v>
      </c>
      <c r="E6" s="335" t="s">
        <v>89</v>
      </c>
      <c r="F6" s="335" t="s">
        <v>90</v>
      </c>
      <c r="G6" s="336" t="s">
        <v>91</v>
      </c>
      <c r="H6" s="336"/>
      <c r="I6" s="336"/>
      <c r="J6" s="336"/>
      <c r="K6" s="336"/>
      <c r="L6" s="336" t="s">
        <v>92</v>
      </c>
      <c r="M6" s="336" t="s">
        <v>93</v>
      </c>
    </row>
    <row r="7" spans="1:13" ht="131.25" customHeight="1" x14ac:dyDescent="0.3">
      <c r="A7" s="335"/>
      <c r="B7" s="335"/>
      <c r="C7" s="335"/>
      <c r="D7" s="335"/>
      <c r="E7" s="335"/>
      <c r="F7" s="335"/>
      <c r="G7" s="259">
        <v>2017</v>
      </c>
      <c r="H7" s="259">
        <v>2018</v>
      </c>
      <c r="I7" s="259">
        <v>2019</v>
      </c>
      <c r="J7" s="259">
        <v>2020</v>
      </c>
      <c r="K7" s="259">
        <v>2021</v>
      </c>
      <c r="L7" s="336"/>
      <c r="M7" s="336"/>
    </row>
    <row r="8" spans="1:13" x14ac:dyDescent="0.3">
      <c r="A8" s="260">
        <v>1</v>
      </c>
      <c r="B8" s="260">
        <v>2</v>
      </c>
      <c r="C8" s="260">
        <v>3</v>
      </c>
      <c r="D8" s="260">
        <v>4</v>
      </c>
      <c r="E8" s="260">
        <v>5</v>
      </c>
      <c r="F8" s="260">
        <v>6</v>
      </c>
      <c r="G8" s="260">
        <v>7</v>
      </c>
      <c r="H8" s="260">
        <v>8</v>
      </c>
      <c r="I8" s="260">
        <v>9</v>
      </c>
      <c r="J8" s="260">
        <v>10</v>
      </c>
      <c r="K8" s="260">
        <v>11</v>
      </c>
      <c r="L8" s="260">
        <v>12</v>
      </c>
      <c r="M8" s="260">
        <v>13</v>
      </c>
    </row>
    <row r="9" spans="1:13" x14ac:dyDescent="0.3">
      <c r="A9" s="331" t="s">
        <v>97</v>
      </c>
      <c r="B9" s="337" t="s">
        <v>539</v>
      </c>
      <c r="C9" s="325" t="s">
        <v>95</v>
      </c>
      <c r="D9" s="258" t="s">
        <v>55</v>
      </c>
      <c r="E9" s="184">
        <f>SUM(E10:E13)</f>
        <v>33399</v>
      </c>
      <c r="F9" s="184">
        <f t="shared" ref="F9:K9" si="0">SUM(F10:F13)</f>
        <v>166188</v>
      </c>
      <c r="G9" s="184">
        <f t="shared" si="0"/>
        <v>36948</v>
      </c>
      <c r="H9" s="184">
        <f t="shared" si="0"/>
        <v>31668</v>
      </c>
      <c r="I9" s="184">
        <f t="shared" si="0"/>
        <v>31668</v>
      </c>
      <c r="J9" s="184">
        <f t="shared" si="0"/>
        <v>32952</v>
      </c>
      <c r="K9" s="184">
        <f t="shared" si="0"/>
        <v>32952</v>
      </c>
      <c r="L9" s="331" t="s">
        <v>311</v>
      </c>
      <c r="M9" s="330" t="s">
        <v>667</v>
      </c>
    </row>
    <row r="10" spans="1:13" ht="66" x14ac:dyDescent="0.3">
      <c r="A10" s="331"/>
      <c r="B10" s="337"/>
      <c r="C10" s="325"/>
      <c r="D10" s="258" t="s">
        <v>11</v>
      </c>
      <c r="E10" s="184">
        <v>0</v>
      </c>
      <c r="F10" s="184">
        <v>0</v>
      </c>
      <c r="G10" s="184">
        <v>0</v>
      </c>
      <c r="H10" s="184">
        <v>0</v>
      </c>
      <c r="I10" s="184">
        <v>0</v>
      </c>
      <c r="J10" s="184">
        <v>0</v>
      </c>
      <c r="K10" s="184">
        <v>0</v>
      </c>
      <c r="L10" s="331"/>
      <c r="M10" s="330"/>
    </row>
    <row r="11" spans="1:13" ht="52.8" x14ac:dyDescent="0.3">
      <c r="A11" s="331"/>
      <c r="B11" s="337"/>
      <c r="C11" s="325"/>
      <c r="D11" s="258" t="s">
        <v>567</v>
      </c>
      <c r="E11" s="184">
        <v>0</v>
      </c>
      <c r="F11" s="184">
        <v>0</v>
      </c>
      <c r="G11" s="184">
        <v>0</v>
      </c>
      <c r="H11" s="184">
        <v>0</v>
      </c>
      <c r="I11" s="184">
        <v>0</v>
      </c>
      <c r="J11" s="184">
        <v>0</v>
      </c>
      <c r="K11" s="184">
        <v>0</v>
      </c>
      <c r="L11" s="331"/>
      <c r="M11" s="330"/>
    </row>
    <row r="12" spans="1:13" ht="50.25" customHeight="1" x14ac:dyDescent="0.3">
      <c r="A12" s="331"/>
      <c r="B12" s="337"/>
      <c r="C12" s="325"/>
      <c r="D12" s="258" t="s">
        <v>96</v>
      </c>
      <c r="E12" s="184">
        <v>0</v>
      </c>
      <c r="F12" s="184">
        <v>0</v>
      </c>
      <c r="G12" s="184">
        <v>0</v>
      </c>
      <c r="H12" s="184">
        <v>0</v>
      </c>
      <c r="I12" s="184">
        <v>0</v>
      </c>
      <c r="J12" s="184">
        <v>0</v>
      </c>
      <c r="K12" s="184">
        <v>0</v>
      </c>
      <c r="L12" s="331"/>
      <c r="M12" s="330"/>
    </row>
    <row r="13" spans="1:13" ht="52.8" hidden="1" x14ac:dyDescent="0.3">
      <c r="A13" s="331"/>
      <c r="B13" s="337"/>
      <c r="C13" s="325"/>
      <c r="D13" s="258" t="s">
        <v>98</v>
      </c>
      <c r="E13" s="184">
        <f>E19+E24+E29+E34+E40+E45</f>
        <v>33399</v>
      </c>
      <c r="F13" s="184">
        <f>SUM(G13:K13)</f>
        <v>166188</v>
      </c>
      <c r="G13" s="184">
        <f>G19+G24+G29+G34+G40+G45</f>
        <v>36948</v>
      </c>
      <c r="H13" s="184">
        <f t="shared" ref="H13:K13" si="1">H19+H24+H29+H34+H40+H45</f>
        <v>31668</v>
      </c>
      <c r="I13" s="184">
        <f t="shared" si="1"/>
        <v>31668</v>
      </c>
      <c r="J13" s="184">
        <f t="shared" si="1"/>
        <v>32952</v>
      </c>
      <c r="K13" s="184">
        <f t="shared" si="1"/>
        <v>32952</v>
      </c>
      <c r="L13" s="331"/>
      <c r="M13" s="330"/>
    </row>
    <row r="14" spans="1:13" x14ac:dyDescent="0.3">
      <c r="A14" s="339" t="s">
        <v>99</v>
      </c>
      <c r="B14" s="340"/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1"/>
    </row>
    <row r="15" spans="1:13" x14ac:dyDescent="0.3">
      <c r="A15" s="338" t="s">
        <v>151</v>
      </c>
      <c r="B15" s="330" t="s">
        <v>100</v>
      </c>
      <c r="C15" s="325" t="s">
        <v>95</v>
      </c>
      <c r="D15" s="258" t="s">
        <v>55</v>
      </c>
      <c r="E15" s="184">
        <f>SUM(E16:E19)</f>
        <v>1000</v>
      </c>
      <c r="F15" s="184">
        <v>12000</v>
      </c>
      <c r="G15" s="184">
        <v>4000</v>
      </c>
      <c r="H15" s="184">
        <f t="shared" ref="H15:K15" si="2">SUM(H16:H19)</f>
        <v>1000</v>
      </c>
      <c r="I15" s="184">
        <f t="shared" si="2"/>
        <v>1000</v>
      </c>
      <c r="J15" s="184">
        <f t="shared" si="2"/>
        <v>3000</v>
      </c>
      <c r="K15" s="184">
        <f t="shared" si="2"/>
        <v>3000</v>
      </c>
      <c r="L15" s="331" t="s">
        <v>311</v>
      </c>
      <c r="M15" s="342" t="s">
        <v>668</v>
      </c>
    </row>
    <row r="16" spans="1:13" ht="66" x14ac:dyDescent="0.3">
      <c r="A16" s="338"/>
      <c r="B16" s="330"/>
      <c r="C16" s="325"/>
      <c r="D16" s="258" t="s">
        <v>11</v>
      </c>
      <c r="E16" s="184">
        <v>0</v>
      </c>
      <c r="F16" s="184">
        <v>0</v>
      </c>
      <c r="G16" s="184">
        <v>0</v>
      </c>
      <c r="H16" s="184">
        <v>0</v>
      </c>
      <c r="I16" s="184">
        <v>0</v>
      </c>
      <c r="J16" s="184">
        <v>0</v>
      </c>
      <c r="K16" s="184">
        <v>0</v>
      </c>
      <c r="L16" s="331"/>
      <c r="M16" s="343"/>
    </row>
    <row r="17" spans="1:13" ht="52.8" x14ac:dyDescent="0.3">
      <c r="A17" s="338"/>
      <c r="B17" s="330"/>
      <c r="C17" s="325"/>
      <c r="D17" s="258" t="s">
        <v>567</v>
      </c>
      <c r="E17" s="184">
        <v>0</v>
      </c>
      <c r="F17" s="184">
        <v>0</v>
      </c>
      <c r="G17" s="184">
        <v>0</v>
      </c>
      <c r="H17" s="184">
        <v>0</v>
      </c>
      <c r="I17" s="184">
        <v>0</v>
      </c>
      <c r="J17" s="184">
        <v>0</v>
      </c>
      <c r="K17" s="184">
        <v>0</v>
      </c>
      <c r="L17" s="331"/>
      <c r="M17" s="343"/>
    </row>
    <row r="18" spans="1:13" ht="52.8" x14ac:dyDescent="0.3">
      <c r="A18" s="338"/>
      <c r="B18" s="330"/>
      <c r="C18" s="325"/>
      <c r="D18" s="258" t="s">
        <v>96</v>
      </c>
      <c r="E18" s="184">
        <v>0</v>
      </c>
      <c r="F18" s="184">
        <v>0</v>
      </c>
      <c r="G18" s="184">
        <v>0</v>
      </c>
      <c r="H18" s="184">
        <v>0</v>
      </c>
      <c r="I18" s="184">
        <v>0</v>
      </c>
      <c r="J18" s="184">
        <v>0</v>
      </c>
      <c r="K18" s="184">
        <v>0</v>
      </c>
      <c r="L18" s="331"/>
      <c r="M18" s="343"/>
    </row>
    <row r="19" spans="1:13" ht="58.5" customHeight="1" x14ac:dyDescent="0.3">
      <c r="A19" s="338"/>
      <c r="B19" s="330"/>
      <c r="C19" s="325"/>
      <c r="D19" s="258" t="s">
        <v>98</v>
      </c>
      <c r="E19" s="184">
        <v>1000</v>
      </c>
      <c r="F19" s="184">
        <v>12000</v>
      </c>
      <c r="G19" s="184">
        <v>4000</v>
      </c>
      <c r="H19" s="184">
        <v>1000</v>
      </c>
      <c r="I19" s="184">
        <v>1000</v>
      </c>
      <c r="J19" s="184">
        <v>3000</v>
      </c>
      <c r="K19" s="184">
        <v>3000</v>
      </c>
      <c r="L19" s="331"/>
      <c r="M19" s="344"/>
    </row>
    <row r="20" spans="1:13" x14ac:dyDescent="0.3">
      <c r="A20" s="338" t="s">
        <v>154</v>
      </c>
      <c r="B20" s="330" t="s">
        <v>549</v>
      </c>
      <c r="C20" s="325" t="s">
        <v>95</v>
      </c>
      <c r="D20" s="258" t="s">
        <v>55</v>
      </c>
      <c r="E20" s="184">
        <f>SUM(E21:E24)</f>
        <v>0</v>
      </c>
      <c r="F20" s="184">
        <f>SUM(F21:F24)</f>
        <v>6000</v>
      </c>
      <c r="G20" s="184">
        <f>SUM(G21:G24)</f>
        <v>2000</v>
      </c>
      <c r="H20" s="184">
        <f t="shared" ref="H20:K20" si="3">SUM(H21:H24)</f>
        <v>0</v>
      </c>
      <c r="I20" s="184">
        <f t="shared" si="3"/>
        <v>0</v>
      </c>
      <c r="J20" s="184">
        <f t="shared" si="3"/>
        <v>2000</v>
      </c>
      <c r="K20" s="184">
        <f t="shared" si="3"/>
        <v>2000</v>
      </c>
      <c r="L20" s="331" t="s">
        <v>311</v>
      </c>
      <c r="M20" s="342" t="s">
        <v>667</v>
      </c>
    </row>
    <row r="21" spans="1:13" ht="66" x14ac:dyDescent="0.3">
      <c r="A21" s="338"/>
      <c r="B21" s="330"/>
      <c r="C21" s="325"/>
      <c r="D21" s="258" t="s">
        <v>11</v>
      </c>
      <c r="E21" s="184">
        <v>0</v>
      </c>
      <c r="F21" s="184">
        <v>0</v>
      </c>
      <c r="G21" s="184">
        <v>0</v>
      </c>
      <c r="H21" s="184">
        <v>0</v>
      </c>
      <c r="I21" s="184">
        <v>0</v>
      </c>
      <c r="J21" s="184">
        <v>0</v>
      </c>
      <c r="K21" s="184">
        <v>0</v>
      </c>
      <c r="L21" s="331"/>
      <c r="M21" s="343"/>
    </row>
    <row r="22" spans="1:13" ht="52.8" x14ac:dyDescent="0.3">
      <c r="A22" s="338"/>
      <c r="B22" s="330"/>
      <c r="C22" s="325"/>
      <c r="D22" s="258" t="s">
        <v>567</v>
      </c>
      <c r="E22" s="184">
        <v>0</v>
      </c>
      <c r="F22" s="184">
        <v>0</v>
      </c>
      <c r="G22" s="184">
        <v>0</v>
      </c>
      <c r="H22" s="184">
        <v>0</v>
      </c>
      <c r="I22" s="184">
        <v>0</v>
      </c>
      <c r="J22" s="184">
        <v>0</v>
      </c>
      <c r="K22" s="184">
        <v>0</v>
      </c>
      <c r="L22" s="331"/>
      <c r="M22" s="343"/>
    </row>
    <row r="23" spans="1:13" ht="52.8" x14ac:dyDescent="0.3">
      <c r="A23" s="338"/>
      <c r="B23" s="330"/>
      <c r="C23" s="325"/>
      <c r="D23" s="258" t="s">
        <v>96</v>
      </c>
      <c r="E23" s="184">
        <v>0</v>
      </c>
      <c r="F23" s="184">
        <v>0</v>
      </c>
      <c r="G23" s="184">
        <v>0</v>
      </c>
      <c r="H23" s="184">
        <v>0</v>
      </c>
      <c r="I23" s="184">
        <v>0</v>
      </c>
      <c r="J23" s="184">
        <v>0</v>
      </c>
      <c r="K23" s="184">
        <v>0</v>
      </c>
      <c r="L23" s="331"/>
      <c r="M23" s="343"/>
    </row>
    <row r="24" spans="1:13" ht="52.8" x14ac:dyDescent="0.3">
      <c r="A24" s="338"/>
      <c r="B24" s="330"/>
      <c r="C24" s="325"/>
      <c r="D24" s="258" t="s">
        <v>98</v>
      </c>
      <c r="E24" s="184">
        <v>0</v>
      </c>
      <c r="F24" s="184">
        <f>SUM(G24:K24)</f>
        <v>6000</v>
      </c>
      <c r="G24" s="184">
        <v>2000</v>
      </c>
      <c r="H24" s="184">
        <v>0</v>
      </c>
      <c r="I24" s="184">
        <v>0</v>
      </c>
      <c r="J24" s="184">
        <v>2000</v>
      </c>
      <c r="K24" s="184">
        <v>2000</v>
      </c>
      <c r="L24" s="331"/>
      <c r="M24" s="344"/>
    </row>
    <row r="25" spans="1:13" x14ac:dyDescent="0.3">
      <c r="A25" s="338" t="s">
        <v>155</v>
      </c>
      <c r="B25" s="330" t="s">
        <v>375</v>
      </c>
      <c r="C25" s="325" t="s">
        <v>95</v>
      </c>
      <c r="D25" s="258" t="s">
        <v>55</v>
      </c>
      <c r="E25" s="184">
        <f>SUM(E26:E29)</f>
        <v>1000</v>
      </c>
      <c r="F25" s="184">
        <v>6000</v>
      </c>
      <c r="G25" s="184">
        <v>2000</v>
      </c>
      <c r="H25" s="184">
        <f t="shared" ref="H25:K25" si="4">SUM(H26:H29)</f>
        <v>1000</v>
      </c>
      <c r="I25" s="184">
        <f t="shared" si="4"/>
        <v>1000</v>
      </c>
      <c r="J25" s="184">
        <f t="shared" si="4"/>
        <v>1000</v>
      </c>
      <c r="K25" s="184">
        <f t="shared" si="4"/>
        <v>1000</v>
      </c>
      <c r="L25" s="331" t="s">
        <v>311</v>
      </c>
      <c r="M25" s="342" t="s">
        <v>668</v>
      </c>
    </row>
    <row r="26" spans="1:13" ht="66" x14ac:dyDescent="0.3">
      <c r="A26" s="338"/>
      <c r="B26" s="330"/>
      <c r="C26" s="325"/>
      <c r="D26" s="258" t="s">
        <v>11</v>
      </c>
      <c r="E26" s="184">
        <v>0</v>
      </c>
      <c r="F26" s="184">
        <v>0</v>
      </c>
      <c r="G26" s="184">
        <v>0</v>
      </c>
      <c r="H26" s="184">
        <v>0</v>
      </c>
      <c r="I26" s="184">
        <v>0</v>
      </c>
      <c r="J26" s="184">
        <v>0</v>
      </c>
      <c r="K26" s="184">
        <v>0</v>
      </c>
      <c r="L26" s="331"/>
      <c r="M26" s="343"/>
    </row>
    <row r="27" spans="1:13" ht="52.8" x14ac:dyDescent="0.3">
      <c r="A27" s="338"/>
      <c r="B27" s="330"/>
      <c r="C27" s="325"/>
      <c r="D27" s="258" t="s">
        <v>567</v>
      </c>
      <c r="E27" s="184">
        <v>0</v>
      </c>
      <c r="F27" s="184">
        <v>0</v>
      </c>
      <c r="G27" s="184">
        <v>0</v>
      </c>
      <c r="H27" s="184">
        <v>0</v>
      </c>
      <c r="I27" s="184">
        <v>0</v>
      </c>
      <c r="J27" s="184">
        <v>0</v>
      </c>
      <c r="K27" s="184">
        <v>0</v>
      </c>
      <c r="L27" s="331"/>
      <c r="M27" s="343"/>
    </row>
    <row r="28" spans="1:13" ht="52.8" x14ac:dyDescent="0.3">
      <c r="A28" s="338"/>
      <c r="B28" s="330"/>
      <c r="C28" s="325"/>
      <c r="D28" s="258" t="s">
        <v>96</v>
      </c>
      <c r="E28" s="184">
        <v>0</v>
      </c>
      <c r="F28" s="184">
        <v>0</v>
      </c>
      <c r="G28" s="184">
        <v>0</v>
      </c>
      <c r="H28" s="184">
        <v>0</v>
      </c>
      <c r="I28" s="184">
        <v>0</v>
      </c>
      <c r="J28" s="184">
        <v>0</v>
      </c>
      <c r="K28" s="184">
        <v>0</v>
      </c>
      <c r="L28" s="331"/>
      <c r="M28" s="343"/>
    </row>
    <row r="29" spans="1:13" ht="99" customHeight="1" x14ac:dyDescent="0.3">
      <c r="A29" s="338"/>
      <c r="B29" s="330"/>
      <c r="C29" s="325"/>
      <c r="D29" s="25" t="s">
        <v>98</v>
      </c>
      <c r="E29" s="184">
        <v>1000</v>
      </c>
      <c r="F29" s="184">
        <v>6000</v>
      </c>
      <c r="G29" s="184">
        <v>2000</v>
      </c>
      <c r="H29" s="184">
        <v>1000</v>
      </c>
      <c r="I29" s="184">
        <v>1000</v>
      </c>
      <c r="J29" s="184">
        <v>1000</v>
      </c>
      <c r="K29" s="184">
        <v>1000</v>
      </c>
      <c r="L29" s="331"/>
      <c r="M29" s="344"/>
    </row>
    <row r="30" spans="1:13" x14ac:dyDescent="0.3">
      <c r="A30" s="338" t="s">
        <v>156</v>
      </c>
      <c r="B30" s="330" t="s">
        <v>550</v>
      </c>
      <c r="C30" s="325" t="s">
        <v>95</v>
      </c>
      <c r="D30" s="258" t="s">
        <v>55</v>
      </c>
      <c r="E30" s="184">
        <v>4000</v>
      </c>
      <c r="F30" s="184">
        <f>SUM(F31:F34)</f>
        <v>12000</v>
      </c>
      <c r="G30" s="184">
        <v>4000</v>
      </c>
      <c r="H30" s="184">
        <f t="shared" ref="H30:K30" si="5">SUM(H31:H34)</f>
        <v>4000</v>
      </c>
      <c r="I30" s="184">
        <f t="shared" si="5"/>
        <v>4000</v>
      </c>
      <c r="J30" s="184">
        <f t="shared" si="5"/>
        <v>0</v>
      </c>
      <c r="K30" s="184">
        <f t="shared" si="5"/>
        <v>0</v>
      </c>
      <c r="L30" s="331" t="s">
        <v>311</v>
      </c>
      <c r="M30" s="342" t="s">
        <v>668</v>
      </c>
    </row>
    <row r="31" spans="1:13" ht="66" x14ac:dyDescent="0.3">
      <c r="A31" s="338"/>
      <c r="B31" s="330"/>
      <c r="C31" s="325"/>
      <c r="D31" s="258" t="s">
        <v>11</v>
      </c>
      <c r="E31" s="184">
        <v>0</v>
      </c>
      <c r="F31" s="184">
        <v>0</v>
      </c>
      <c r="G31" s="184">
        <v>0</v>
      </c>
      <c r="H31" s="184">
        <v>0</v>
      </c>
      <c r="I31" s="184">
        <v>0</v>
      </c>
      <c r="J31" s="184">
        <v>0</v>
      </c>
      <c r="K31" s="184">
        <v>0</v>
      </c>
      <c r="L31" s="331"/>
      <c r="M31" s="343"/>
    </row>
    <row r="32" spans="1:13" ht="52.8" x14ac:dyDescent="0.3">
      <c r="A32" s="338"/>
      <c r="B32" s="330"/>
      <c r="C32" s="325"/>
      <c r="D32" s="258" t="s">
        <v>567</v>
      </c>
      <c r="E32" s="184">
        <v>0</v>
      </c>
      <c r="F32" s="184">
        <v>0</v>
      </c>
      <c r="G32" s="184">
        <v>0</v>
      </c>
      <c r="H32" s="184">
        <v>0</v>
      </c>
      <c r="I32" s="184">
        <v>0</v>
      </c>
      <c r="J32" s="184">
        <v>0</v>
      </c>
      <c r="K32" s="184">
        <v>0</v>
      </c>
      <c r="L32" s="331"/>
      <c r="M32" s="343"/>
    </row>
    <row r="33" spans="1:13" ht="52.8" x14ac:dyDescent="0.3">
      <c r="A33" s="338"/>
      <c r="B33" s="330"/>
      <c r="C33" s="325"/>
      <c r="D33" s="258" t="s">
        <v>96</v>
      </c>
      <c r="E33" s="184">
        <v>0</v>
      </c>
      <c r="F33" s="184">
        <v>0</v>
      </c>
      <c r="G33" s="184">
        <v>0</v>
      </c>
      <c r="H33" s="184">
        <v>0</v>
      </c>
      <c r="I33" s="184">
        <v>0</v>
      </c>
      <c r="J33" s="184">
        <v>0</v>
      </c>
      <c r="K33" s="184">
        <v>0</v>
      </c>
      <c r="L33" s="331"/>
      <c r="M33" s="343"/>
    </row>
    <row r="34" spans="1:13" ht="52.8" x14ac:dyDescent="0.3">
      <c r="A34" s="338"/>
      <c r="B34" s="330"/>
      <c r="C34" s="325"/>
      <c r="D34" s="25" t="s">
        <v>98</v>
      </c>
      <c r="E34" s="184">
        <v>4000</v>
      </c>
      <c r="F34" s="184">
        <f>SUM(G34:K34)</f>
        <v>12000</v>
      </c>
      <c r="G34" s="184">
        <v>4000</v>
      </c>
      <c r="H34" s="184">
        <v>4000</v>
      </c>
      <c r="I34" s="184">
        <v>4000</v>
      </c>
      <c r="J34" s="184">
        <v>0</v>
      </c>
      <c r="K34" s="184">
        <v>0</v>
      </c>
      <c r="L34" s="331"/>
      <c r="M34" s="344"/>
    </row>
    <row r="35" spans="1:13" x14ac:dyDescent="0.3">
      <c r="A35" s="352" t="s">
        <v>102</v>
      </c>
      <c r="B35" s="353"/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4"/>
    </row>
    <row r="36" spans="1:13" x14ac:dyDescent="0.3">
      <c r="A36" s="338" t="s">
        <v>77</v>
      </c>
      <c r="B36" s="330" t="s">
        <v>557</v>
      </c>
      <c r="C36" s="325" t="s">
        <v>95</v>
      </c>
      <c r="D36" s="26" t="s">
        <v>55</v>
      </c>
      <c r="E36" s="27">
        <f>SUM(E37:E40)</f>
        <v>19542</v>
      </c>
      <c r="F36" s="184">
        <f>SUM(F37:F40)</f>
        <v>92440</v>
      </c>
      <c r="G36" s="184">
        <f>SUM(G37:G40)</f>
        <v>17720</v>
      </c>
      <c r="H36" s="184">
        <f t="shared" ref="H36:K36" si="6">SUM(H37:H40)</f>
        <v>18224</v>
      </c>
      <c r="I36" s="184">
        <f t="shared" si="6"/>
        <v>18224</v>
      </c>
      <c r="J36" s="184">
        <f t="shared" si="6"/>
        <v>19136</v>
      </c>
      <c r="K36" s="184">
        <f t="shared" si="6"/>
        <v>19136</v>
      </c>
      <c r="L36" s="331" t="s">
        <v>311</v>
      </c>
      <c r="M36" s="345" t="s">
        <v>313</v>
      </c>
    </row>
    <row r="37" spans="1:13" ht="66" x14ac:dyDescent="0.3">
      <c r="A37" s="338"/>
      <c r="B37" s="330"/>
      <c r="C37" s="325"/>
      <c r="D37" s="258" t="s">
        <v>11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331"/>
      <c r="M37" s="346"/>
    </row>
    <row r="38" spans="1:13" ht="52.8" x14ac:dyDescent="0.3">
      <c r="A38" s="338"/>
      <c r="B38" s="330"/>
      <c r="C38" s="325"/>
      <c r="D38" s="258" t="s">
        <v>567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331"/>
      <c r="M38" s="346"/>
    </row>
    <row r="39" spans="1:13" ht="52.8" x14ac:dyDescent="0.3">
      <c r="A39" s="338"/>
      <c r="B39" s="330"/>
      <c r="C39" s="325"/>
      <c r="D39" s="258" t="s">
        <v>96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331"/>
      <c r="M39" s="346"/>
    </row>
    <row r="40" spans="1:13" ht="110.25" customHeight="1" x14ac:dyDescent="0.3">
      <c r="A40" s="338"/>
      <c r="B40" s="330"/>
      <c r="C40" s="325"/>
      <c r="D40" s="258" t="s">
        <v>98</v>
      </c>
      <c r="E40" s="27">
        <v>19542</v>
      </c>
      <c r="F40" s="184">
        <f>SUM(G40:K40)</f>
        <v>92440</v>
      </c>
      <c r="G40" s="184">
        <v>17720</v>
      </c>
      <c r="H40" s="184">
        <v>18224</v>
      </c>
      <c r="I40" s="184">
        <v>18224</v>
      </c>
      <c r="J40" s="184">
        <v>19136</v>
      </c>
      <c r="K40" s="184">
        <v>19136</v>
      </c>
      <c r="L40" s="331"/>
      <c r="M40" s="347"/>
    </row>
    <row r="41" spans="1:13" x14ac:dyDescent="0.3">
      <c r="A41" s="338" t="s">
        <v>77</v>
      </c>
      <c r="B41" s="330" t="s">
        <v>558</v>
      </c>
      <c r="C41" s="325" t="s">
        <v>95</v>
      </c>
      <c r="D41" s="26" t="s">
        <v>55</v>
      </c>
      <c r="E41" s="27">
        <f>SUM(E42:E45)</f>
        <v>7857</v>
      </c>
      <c r="F41" s="184">
        <f>SUM(F42:F45)</f>
        <v>37748</v>
      </c>
      <c r="G41" s="184">
        <f>SUM(G42:G45)</f>
        <v>7228</v>
      </c>
      <c r="H41" s="184">
        <f t="shared" ref="H41:K41" si="7">SUM(H42:H45)</f>
        <v>7444</v>
      </c>
      <c r="I41" s="184">
        <f t="shared" si="7"/>
        <v>7444</v>
      </c>
      <c r="J41" s="184">
        <f t="shared" si="7"/>
        <v>7816</v>
      </c>
      <c r="K41" s="184">
        <f t="shared" si="7"/>
        <v>7816</v>
      </c>
      <c r="L41" s="331" t="s">
        <v>311</v>
      </c>
      <c r="M41" s="345" t="s">
        <v>312</v>
      </c>
    </row>
    <row r="42" spans="1:13" ht="66" x14ac:dyDescent="0.3">
      <c r="A42" s="338"/>
      <c r="B42" s="330"/>
      <c r="C42" s="325"/>
      <c r="D42" s="258" t="s">
        <v>11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331"/>
      <c r="M42" s="346"/>
    </row>
    <row r="43" spans="1:13" ht="52.8" x14ac:dyDescent="0.3">
      <c r="A43" s="338"/>
      <c r="B43" s="330"/>
      <c r="C43" s="325"/>
      <c r="D43" s="258" t="s">
        <v>567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331"/>
      <c r="M43" s="346"/>
    </row>
    <row r="44" spans="1:13" ht="52.8" x14ac:dyDescent="0.3">
      <c r="A44" s="338"/>
      <c r="B44" s="330"/>
      <c r="C44" s="325"/>
      <c r="D44" s="258" t="s">
        <v>96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331"/>
      <c r="M44" s="346"/>
    </row>
    <row r="45" spans="1:13" ht="52.8" x14ac:dyDescent="0.3">
      <c r="A45" s="338"/>
      <c r="B45" s="330"/>
      <c r="C45" s="325"/>
      <c r="D45" s="258" t="s">
        <v>98</v>
      </c>
      <c r="E45" s="27">
        <v>7857</v>
      </c>
      <c r="F45" s="184">
        <f>SUM(G45:K45)</f>
        <v>37748</v>
      </c>
      <c r="G45" s="184">
        <v>7228</v>
      </c>
      <c r="H45" s="184">
        <v>7444</v>
      </c>
      <c r="I45" s="184">
        <v>7444</v>
      </c>
      <c r="J45" s="184">
        <v>7816</v>
      </c>
      <c r="K45" s="184">
        <v>7816</v>
      </c>
      <c r="L45" s="331"/>
      <c r="M45" s="347"/>
    </row>
    <row r="46" spans="1:13" s="47" customFormat="1" ht="35.25" customHeight="1" x14ac:dyDescent="0.3">
      <c r="A46" s="348" t="s">
        <v>650</v>
      </c>
      <c r="B46" s="349"/>
      <c r="C46" s="349"/>
      <c r="D46" s="349"/>
      <c r="E46" s="349"/>
      <c r="F46" s="349"/>
      <c r="G46" s="349"/>
      <c r="H46" s="349"/>
      <c r="I46" s="349"/>
      <c r="J46" s="349"/>
      <c r="K46" s="349"/>
      <c r="L46" s="349"/>
      <c r="M46" s="350"/>
    </row>
    <row r="47" spans="1:13" x14ac:dyDescent="0.3">
      <c r="A47" s="351"/>
      <c r="B47" s="351"/>
      <c r="C47" s="351"/>
      <c r="D47" s="351"/>
      <c r="E47" s="351"/>
      <c r="F47" s="351"/>
      <c r="G47" s="351"/>
      <c r="H47" s="351"/>
      <c r="I47" s="351"/>
      <c r="J47" s="351"/>
      <c r="K47" s="351"/>
      <c r="L47" s="351"/>
      <c r="M47" s="351"/>
    </row>
    <row r="48" spans="1:13" x14ac:dyDescent="0.3">
      <c r="A48" s="333"/>
      <c r="B48" s="333"/>
      <c r="C48" s="333"/>
      <c r="D48" s="333"/>
      <c r="E48" s="333"/>
      <c r="F48" s="333"/>
      <c r="G48" s="333"/>
      <c r="H48" s="333"/>
      <c r="I48" s="333"/>
      <c r="J48" s="333"/>
      <c r="K48" s="333"/>
      <c r="L48" s="333"/>
      <c r="M48" s="333"/>
    </row>
  </sheetData>
  <mergeCells count="50">
    <mergeCell ref="A46:M46"/>
    <mergeCell ref="A47:M47"/>
    <mergeCell ref="A48:M48"/>
    <mergeCell ref="A30:A34"/>
    <mergeCell ref="B30:B34"/>
    <mergeCell ref="C30:C34"/>
    <mergeCell ref="L30:L34"/>
    <mergeCell ref="M30:M34"/>
    <mergeCell ref="A35:M35"/>
    <mergeCell ref="A36:A40"/>
    <mergeCell ref="B36:B40"/>
    <mergeCell ref="C36:C40"/>
    <mergeCell ref="L36:L40"/>
    <mergeCell ref="M36:M40"/>
    <mergeCell ref="A41:A45"/>
    <mergeCell ref="B41:B45"/>
    <mergeCell ref="C41:C45"/>
    <mergeCell ref="L41:L45"/>
    <mergeCell ref="M41:M45"/>
    <mergeCell ref="C20:C24"/>
    <mergeCell ref="L20:L24"/>
    <mergeCell ref="M20:M24"/>
    <mergeCell ref="A25:A29"/>
    <mergeCell ref="B25:B29"/>
    <mergeCell ref="C25:C29"/>
    <mergeCell ref="L25:L29"/>
    <mergeCell ref="M25:M29"/>
    <mergeCell ref="A20:A24"/>
    <mergeCell ref="B20:B24"/>
    <mergeCell ref="A14:M14"/>
    <mergeCell ref="A15:A19"/>
    <mergeCell ref="B15:B19"/>
    <mergeCell ref="C15:C19"/>
    <mergeCell ref="L15:L19"/>
    <mergeCell ref="M15:M19"/>
    <mergeCell ref="M9:M13"/>
    <mergeCell ref="A9:A13"/>
    <mergeCell ref="B9:B13"/>
    <mergeCell ref="C9:C13"/>
    <mergeCell ref="L9:L13"/>
    <mergeCell ref="A2:M4"/>
    <mergeCell ref="A6:A7"/>
    <mergeCell ref="B6:B7"/>
    <mergeCell ref="C6:C7"/>
    <mergeCell ref="D6:D7"/>
    <mergeCell ref="E6:E7"/>
    <mergeCell ref="F6:F7"/>
    <mergeCell ref="G6:K6"/>
    <mergeCell ref="L6:L7"/>
    <mergeCell ref="M6:M7"/>
  </mergeCells>
  <pageMargins left="0.23622047244094491" right="0.23622047244094491" top="0.23622047244094491" bottom="0.23622047244094491" header="0.31496062992125984" footer="0.31496062992125984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topLeftCell="A2" zoomScale="75" zoomScaleNormal="75" zoomScaleSheetLayoutView="75" workbookViewId="0">
      <selection sqref="A1:H14"/>
    </sheetView>
  </sheetViews>
  <sheetFormatPr defaultRowHeight="14.4" x14ac:dyDescent="0.3"/>
  <cols>
    <col min="2" max="2" width="68.6640625" customWidth="1"/>
    <col min="3" max="3" width="35.109375" customWidth="1"/>
    <col min="8" max="8" width="67.5546875" customWidth="1"/>
  </cols>
  <sheetData>
    <row r="1" spans="1:8" ht="54.75" customHeight="1" x14ac:dyDescent="0.3">
      <c r="A1" s="34"/>
      <c r="B1" s="34"/>
      <c r="C1" s="34"/>
      <c r="D1" s="35"/>
      <c r="E1" s="36"/>
      <c r="F1" s="36"/>
      <c r="G1" s="357" t="s">
        <v>354</v>
      </c>
      <c r="H1" s="357"/>
    </row>
    <row r="2" spans="1:8" ht="75" customHeight="1" x14ac:dyDescent="0.3">
      <c r="A2" s="358" t="s">
        <v>569</v>
      </c>
      <c r="B2" s="358"/>
      <c r="C2" s="358"/>
      <c r="D2" s="358"/>
      <c r="E2" s="358"/>
      <c r="F2" s="358"/>
      <c r="G2" s="358"/>
      <c r="H2" s="358"/>
    </row>
    <row r="3" spans="1:8" ht="27.75" customHeight="1" x14ac:dyDescent="0.3">
      <c r="A3" s="34"/>
      <c r="B3" s="34"/>
      <c r="C3" s="34"/>
      <c r="D3" s="34"/>
      <c r="E3" s="34"/>
      <c r="F3" s="34"/>
      <c r="G3" s="34"/>
      <c r="H3" s="34"/>
    </row>
    <row r="4" spans="1:8" x14ac:dyDescent="0.3">
      <c r="A4" s="359" t="s">
        <v>103</v>
      </c>
      <c r="B4" s="359" t="s">
        <v>104</v>
      </c>
      <c r="C4" s="359" t="s">
        <v>105</v>
      </c>
      <c r="D4" s="336" t="s">
        <v>252</v>
      </c>
      <c r="E4" s="336"/>
      <c r="F4" s="336"/>
      <c r="G4" s="336"/>
      <c r="H4" s="361" t="s">
        <v>106</v>
      </c>
    </row>
    <row r="5" spans="1:8" x14ac:dyDescent="0.3">
      <c r="A5" s="360"/>
      <c r="B5" s="360"/>
      <c r="C5" s="360"/>
      <c r="D5" s="37" t="s">
        <v>107</v>
      </c>
      <c r="E5" s="38" t="s">
        <v>108</v>
      </c>
      <c r="F5" s="38" t="s">
        <v>109</v>
      </c>
      <c r="G5" s="38" t="s">
        <v>110</v>
      </c>
      <c r="H5" s="362"/>
    </row>
    <row r="6" spans="1:8" x14ac:dyDescent="0.3">
      <c r="A6" s="39">
        <v>1</v>
      </c>
      <c r="B6" s="39">
        <v>2</v>
      </c>
      <c r="C6" s="39">
        <v>3</v>
      </c>
      <c r="D6" s="39">
        <v>4</v>
      </c>
      <c r="E6" s="40">
        <v>5</v>
      </c>
      <c r="F6" s="40">
        <v>6</v>
      </c>
      <c r="G6" s="40">
        <v>7</v>
      </c>
      <c r="H6" s="40">
        <v>8</v>
      </c>
    </row>
    <row r="7" spans="1:8" ht="93" customHeight="1" x14ac:dyDescent="0.3">
      <c r="A7" s="24" t="s">
        <v>126</v>
      </c>
      <c r="B7" s="24" t="s">
        <v>351</v>
      </c>
      <c r="C7" s="24" t="s">
        <v>466</v>
      </c>
      <c r="D7" s="24" t="s">
        <v>13</v>
      </c>
      <c r="E7" s="41" t="s">
        <v>113</v>
      </c>
      <c r="F7" s="41" t="s">
        <v>13</v>
      </c>
      <c r="G7" s="41" t="s">
        <v>13</v>
      </c>
      <c r="H7" s="24" t="s">
        <v>350</v>
      </c>
    </row>
    <row r="8" spans="1:8" ht="103.5" customHeight="1" x14ac:dyDescent="0.3">
      <c r="A8" s="24" t="s">
        <v>97</v>
      </c>
      <c r="B8" s="24" t="s">
        <v>352</v>
      </c>
      <c r="C8" s="101" t="s">
        <v>467</v>
      </c>
      <c r="D8" s="24" t="s">
        <v>113</v>
      </c>
      <c r="E8" s="24" t="s">
        <v>113</v>
      </c>
      <c r="F8" s="24" t="s">
        <v>113</v>
      </c>
      <c r="G8" s="24" t="s">
        <v>113</v>
      </c>
      <c r="H8" s="24" t="s">
        <v>315</v>
      </c>
    </row>
    <row r="9" spans="1:8" ht="105" customHeight="1" x14ac:dyDescent="0.3">
      <c r="A9" s="24" t="s">
        <v>116</v>
      </c>
      <c r="B9" s="24" t="s">
        <v>353</v>
      </c>
      <c r="C9" s="101" t="s">
        <v>467</v>
      </c>
      <c r="D9" s="24" t="s">
        <v>13</v>
      </c>
      <c r="E9" s="24" t="s">
        <v>13</v>
      </c>
      <c r="F9" s="24" t="s">
        <v>113</v>
      </c>
      <c r="G9" s="24" t="s">
        <v>113</v>
      </c>
      <c r="H9" s="24" t="s">
        <v>316</v>
      </c>
    </row>
    <row r="10" spans="1:8" ht="49.5" customHeight="1" x14ac:dyDescent="0.3">
      <c r="A10" s="24" t="s">
        <v>119</v>
      </c>
      <c r="B10" s="24" t="s">
        <v>127</v>
      </c>
      <c r="C10" s="101" t="s">
        <v>467</v>
      </c>
      <c r="D10" s="24" t="s">
        <v>13</v>
      </c>
      <c r="E10" s="24" t="s">
        <v>13</v>
      </c>
      <c r="F10" s="24" t="s">
        <v>113</v>
      </c>
      <c r="G10" s="24" t="s">
        <v>113</v>
      </c>
      <c r="H10" s="24" t="s">
        <v>128</v>
      </c>
    </row>
    <row r="11" spans="1:8" ht="54" customHeight="1" x14ac:dyDescent="0.3">
      <c r="A11" s="24" t="s">
        <v>120</v>
      </c>
      <c r="B11" s="24" t="s">
        <v>129</v>
      </c>
      <c r="C11" s="101" t="s">
        <v>467</v>
      </c>
      <c r="D11" s="24" t="s">
        <v>13</v>
      </c>
      <c r="E11" s="24" t="s">
        <v>13</v>
      </c>
      <c r="F11" s="24" t="s">
        <v>113</v>
      </c>
      <c r="G11" s="24" t="s">
        <v>113</v>
      </c>
      <c r="H11" s="24" t="s">
        <v>317</v>
      </c>
    </row>
    <row r="12" spans="1:8" ht="78.75" customHeight="1" x14ac:dyDescent="0.3">
      <c r="A12" s="24" t="s">
        <v>130</v>
      </c>
      <c r="B12" s="24" t="s">
        <v>131</v>
      </c>
      <c r="C12" s="101" t="s">
        <v>467</v>
      </c>
      <c r="D12" s="24" t="s">
        <v>13</v>
      </c>
      <c r="E12" s="24" t="s">
        <v>13</v>
      </c>
      <c r="F12" s="24" t="s">
        <v>113</v>
      </c>
      <c r="G12" s="24" t="s">
        <v>113</v>
      </c>
      <c r="H12" s="24" t="s">
        <v>473</v>
      </c>
    </row>
    <row r="13" spans="1:8" x14ac:dyDescent="0.3">
      <c r="A13" s="34"/>
      <c r="B13" s="34"/>
      <c r="C13" s="34"/>
      <c r="D13" s="34"/>
      <c r="E13" s="34"/>
      <c r="F13" s="34"/>
      <c r="G13" s="34"/>
      <c r="H13" s="34"/>
    </row>
    <row r="14" spans="1:8" x14ac:dyDescent="0.3">
      <c r="A14" s="34"/>
      <c r="B14" s="355" t="s">
        <v>570</v>
      </c>
      <c r="C14" s="355"/>
      <c r="D14" s="34"/>
      <c r="E14" s="356" t="s">
        <v>124</v>
      </c>
      <c r="F14" s="356"/>
      <c r="G14" s="356"/>
      <c r="H14" s="356"/>
    </row>
  </sheetData>
  <mergeCells count="9">
    <mergeCell ref="B14:C14"/>
    <mergeCell ref="E14:H14"/>
    <mergeCell ref="G1:H1"/>
    <mergeCell ref="A2:H2"/>
    <mergeCell ref="A4:A5"/>
    <mergeCell ref="B4:B5"/>
    <mergeCell ref="C4:C5"/>
    <mergeCell ref="D4:G4"/>
    <mergeCell ref="H4:H5"/>
  </mergeCells>
  <pageMargins left="0.23622047244094491" right="0.23622047244094491" top="0.23622047244094491" bottom="0.23622047244094491" header="0.31496062992125984" footer="0.31496062992125984"/>
  <pageSetup paperSize="9" scale="6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zoomScale="60" zoomScaleNormal="75" workbookViewId="0">
      <selection sqref="A1:H13"/>
    </sheetView>
  </sheetViews>
  <sheetFormatPr defaultRowHeight="14.4" x14ac:dyDescent="0.3"/>
  <cols>
    <col min="2" max="2" width="86.44140625" customWidth="1"/>
    <col min="3" max="3" width="27.44140625" customWidth="1"/>
    <col min="8" max="8" width="40.109375" customWidth="1"/>
  </cols>
  <sheetData>
    <row r="1" spans="1:8" ht="57" customHeight="1" x14ac:dyDescent="0.3">
      <c r="A1" s="29"/>
      <c r="B1" s="29"/>
      <c r="C1" s="29"/>
      <c r="D1" s="109"/>
      <c r="E1" s="364" t="s">
        <v>387</v>
      </c>
      <c r="F1" s="364"/>
      <c r="G1" s="364"/>
      <c r="H1" s="364"/>
    </row>
    <row r="2" spans="1:8" ht="85.5" customHeight="1" x14ac:dyDescent="0.3">
      <c r="A2" s="300" t="s">
        <v>553</v>
      </c>
      <c r="B2" s="300"/>
      <c r="C2" s="300"/>
      <c r="D2" s="300"/>
      <c r="E2" s="300"/>
      <c r="F2" s="300"/>
      <c r="G2" s="300"/>
      <c r="H2" s="300"/>
    </row>
    <row r="3" spans="1:8" x14ac:dyDescent="0.3">
      <c r="A3" s="29"/>
      <c r="B3" s="29"/>
      <c r="C3" s="29"/>
      <c r="D3" s="29"/>
      <c r="E3" s="29"/>
      <c r="F3" s="29"/>
      <c r="G3" s="29"/>
      <c r="H3" s="29"/>
    </row>
    <row r="4" spans="1:8" x14ac:dyDescent="0.3">
      <c r="A4" s="345" t="s">
        <v>103</v>
      </c>
      <c r="B4" s="345" t="s">
        <v>104</v>
      </c>
      <c r="C4" s="345" t="s">
        <v>105</v>
      </c>
      <c r="D4" s="331" t="s">
        <v>252</v>
      </c>
      <c r="E4" s="331"/>
      <c r="F4" s="331"/>
      <c r="G4" s="331"/>
      <c r="H4" s="365" t="s">
        <v>106</v>
      </c>
    </row>
    <row r="5" spans="1:8" x14ac:dyDescent="0.3">
      <c r="A5" s="347"/>
      <c r="B5" s="347"/>
      <c r="C5" s="347"/>
      <c r="D5" s="28" t="s">
        <v>107</v>
      </c>
      <c r="E5" s="30" t="s">
        <v>108</v>
      </c>
      <c r="F5" s="30" t="s">
        <v>109</v>
      </c>
      <c r="G5" s="30" t="s">
        <v>110</v>
      </c>
      <c r="H5" s="366"/>
    </row>
    <row r="6" spans="1:8" x14ac:dyDescent="0.3">
      <c r="A6" s="31">
        <v>1</v>
      </c>
      <c r="B6" s="31">
        <v>2</v>
      </c>
      <c r="C6" s="31">
        <v>3</v>
      </c>
      <c r="D6" s="31">
        <v>4</v>
      </c>
      <c r="E6" s="32">
        <v>5</v>
      </c>
      <c r="F6" s="32">
        <v>6</v>
      </c>
      <c r="G6" s="32">
        <v>7</v>
      </c>
      <c r="H6" s="32">
        <v>8</v>
      </c>
    </row>
    <row r="7" spans="1:8" ht="196.5" customHeight="1" x14ac:dyDescent="0.3">
      <c r="A7" s="107" t="s">
        <v>94</v>
      </c>
      <c r="B7" s="107" t="s">
        <v>111</v>
      </c>
      <c r="C7" s="107" t="s">
        <v>112</v>
      </c>
      <c r="D7" s="107" t="s">
        <v>113</v>
      </c>
      <c r="E7" s="107" t="s">
        <v>113</v>
      </c>
      <c r="F7" s="107" t="s">
        <v>113</v>
      </c>
      <c r="G7" s="107" t="s">
        <v>113</v>
      </c>
      <c r="H7" s="107" t="s">
        <v>619</v>
      </c>
    </row>
    <row r="8" spans="1:8" ht="54.75" customHeight="1" x14ac:dyDescent="0.3">
      <c r="A8" s="33" t="s">
        <v>97</v>
      </c>
      <c r="B8" s="107" t="s">
        <v>114</v>
      </c>
      <c r="C8" s="107" t="s">
        <v>314</v>
      </c>
      <c r="D8" s="33" t="s">
        <v>13</v>
      </c>
      <c r="E8" s="33" t="s">
        <v>13</v>
      </c>
      <c r="F8" s="33" t="s">
        <v>113</v>
      </c>
      <c r="G8" s="107" t="s">
        <v>113</v>
      </c>
      <c r="H8" s="107" t="s">
        <v>115</v>
      </c>
    </row>
    <row r="9" spans="1:8" ht="158.25" customHeight="1" x14ac:dyDescent="0.3">
      <c r="A9" s="33" t="s">
        <v>116</v>
      </c>
      <c r="B9" s="108" t="s">
        <v>117</v>
      </c>
      <c r="C9" s="107" t="s">
        <v>112</v>
      </c>
      <c r="D9" s="107" t="s">
        <v>113</v>
      </c>
      <c r="E9" s="107" t="s">
        <v>113</v>
      </c>
      <c r="F9" s="107" t="s">
        <v>113</v>
      </c>
      <c r="G9" s="107" t="s">
        <v>113</v>
      </c>
      <c r="H9" s="107" t="s">
        <v>118</v>
      </c>
    </row>
    <row r="10" spans="1:8" ht="45" customHeight="1" x14ac:dyDescent="0.3">
      <c r="A10" s="33" t="s">
        <v>119</v>
      </c>
      <c r="B10" s="107" t="s">
        <v>374</v>
      </c>
      <c r="C10" s="107" t="s">
        <v>112</v>
      </c>
      <c r="D10" s="107" t="s">
        <v>113</v>
      </c>
      <c r="E10" s="107" t="s">
        <v>113</v>
      </c>
      <c r="F10" s="107" t="s">
        <v>113</v>
      </c>
      <c r="G10" s="107" t="s">
        <v>113</v>
      </c>
      <c r="H10" s="107" t="s">
        <v>118</v>
      </c>
    </row>
    <row r="11" spans="1:8" ht="95.25" customHeight="1" x14ac:dyDescent="0.3">
      <c r="A11" s="14" t="s">
        <v>120</v>
      </c>
      <c r="B11" s="14" t="s">
        <v>121</v>
      </c>
      <c r="C11" s="14" t="s">
        <v>314</v>
      </c>
      <c r="D11" s="14" t="s">
        <v>13</v>
      </c>
      <c r="E11" s="33" t="s">
        <v>13</v>
      </c>
      <c r="F11" s="33" t="s">
        <v>13</v>
      </c>
      <c r="G11" s="33" t="s">
        <v>113</v>
      </c>
      <c r="H11" s="14" t="s">
        <v>122</v>
      </c>
    </row>
    <row r="12" spans="1:8" x14ac:dyDescent="0.3">
      <c r="A12" s="29"/>
      <c r="B12" s="29"/>
      <c r="C12" s="29"/>
      <c r="D12" s="29"/>
      <c r="E12" s="29"/>
      <c r="F12" s="29"/>
      <c r="G12" s="29"/>
      <c r="H12" s="29"/>
    </row>
    <row r="13" spans="1:8" x14ac:dyDescent="0.3">
      <c r="A13" s="34"/>
      <c r="B13" s="19" t="s">
        <v>571</v>
      </c>
      <c r="C13" s="34"/>
      <c r="D13" s="34"/>
      <c r="E13" s="363" t="s">
        <v>125</v>
      </c>
      <c r="F13" s="363"/>
      <c r="G13" s="363"/>
      <c r="H13" s="363"/>
    </row>
  </sheetData>
  <mergeCells count="8">
    <mergeCell ref="E13:H13"/>
    <mergeCell ref="E1:H1"/>
    <mergeCell ref="A2:H2"/>
    <mergeCell ref="A4:A5"/>
    <mergeCell ref="B4:B5"/>
    <mergeCell ref="C4:C5"/>
    <mergeCell ref="D4:G4"/>
    <mergeCell ref="H4:H5"/>
  </mergeCells>
  <pageMargins left="0.23622047244094491" right="0.23622047244094491" top="0.23622047244094491" bottom="0.23622047244094491" header="0.31496062992125984" footer="0.31496062992125984"/>
  <pageSetup paperSize="9" scale="7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view="pageBreakPreview" zoomScale="60" zoomScaleNormal="75" workbookViewId="0">
      <selection activeCell="B9" sqref="B9:K9"/>
    </sheetView>
  </sheetViews>
  <sheetFormatPr defaultColWidth="9.109375" defaultRowHeight="13.8" x14ac:dyDescent="0.25"/>
  <cols>
    <col min="1" max="1" width="43" style="171" customWidth="1"/>
    <col min="2" max="2" width="17.44140625" style="171" customWidth="1"/>
    <col min="3" max="3" width="15.109375" style="171" customWidth="1"/>
    <col min="4" max="4" width="22.44140625" style="171" customWidth="1"/>
    <col min="5" max="5" width="14" style="171" customWidth="1"/>
    <col min="6" max="10" width="18.109375" style="171" customWidth="1"/>
    <col min="11" max="11" width="0.5546875" style="171" customWidth="1"/>
    <col min="12" max="16384" width="9.109375" style="171"/>
  </cols>
  <sheetData>
    <row r="1" spans="1:20" ht="73.5" customHeight="1" x14ac:dyDescent="0.25">
      <c r="D1" s="172"/>
      <c r="H1" s="173"/>
      <c r="I1" s="389" t="s">
        <v>462</v>
      </c>
      <c r="J1" s="389"/>
      <c r="K1" s="173"/>
    </row>
    <row r="2" spans="1:20" x14ac:dyDescent="0.25">
      <c r="D2" s="172"/>
      <c r="J2" s="174"/>
    </row>
    <row r="3" spans="1:20" x14ac:dyDescent="0.25">
      <c r="A3" s="383" t="s">
        <v>132</v>
      </c>
      <c r="B3" s="383"/>
      <c r="C3" s="383"/>
      <c r="D3" s="383"/>
      <c r="E3" s="384"/>
      <c r="F3" s="384"/>
      <c r="G3" s="384"/>
      <c r="H3" s="384"/>
      <c r="I3" s="384"/>
      <c r="J3" s="384"/>
    </row>
    <row r="4" spans="1:20" ht="15.75" customHeight="1" x14ac:dyDescent="0.25">
      <c r="A4" s="383" t="s">
        <v>657</v>
      </c>
      <c r="B4" s="383"/>
      <c r="C4" s="383"/>
      <c r="D4" s="383"/>
      <c r="E4" s="383"/>
      <c r="F4" s="383"/>
      <c r="G4" s="383"/>
      <c r="H4" s="383"/>
      <c r="I4" s="383"/>
      <c r="J4" s="383"/>
    </row>
    <row r="5" spans="1:20" s="176" customFormat="1" ht="22.5" customHeight="1" x14ac:dyDescent="0.3">
      <c r="A5" s="385" t="s">
        <v>572</v>
      </c>
      <c r="B5" s="385"/>
      <c r="C5" s="385"/>
      <c r="D5" s="385"/>
      <c r="E5" s="385"/>
      <c r="F5" s="385"/>
      <c r="G5" s="385"/>
      <c r="H5" s="385"/>
      <c r="I5" s="385"/>
      <c r="J5" s="385"/>
      <c r="K5" s="175"/>
    </row>
    <row r="6" spans="1:20" ht="14.25" customHeight="1" x14ac:dyDescent="0.25">
      <c r="A6" s="390" t="s">
        <v>474</v>
      </c>
      <c r="B6" s="390"/>
      <c r="C6" s="390"/>
      <c r="D6" s="390"/>
      <c r="E6" s="390"/>
      <c r="F6" s="390"/>
      <c r="G6" s="390"/>
      <c r="H6" s="390"/>
      <c r="I6" s="390"/>
      <c r="J6" s="390"/>
      <c r="K6" s="390"/>
    </row>
    <row r="7" spans="1:20" x14ac:dyDescent="0.25">
      <c r="A7" s="177"/>
      <c r="B7" s="177"/>
      <c r="C7" s="177"/>
      <c r="D7" s="177"/>
      <c r="E7" s="178"/>
      <c r="F7" s="178"/>
      <c r="G7" s="178"/>
      <c r="H7" s="178"/>
      <c r="I7" s="178"/>
      <c r="J7" s="178"/>
    </row>
    <row r="8" spans="1:20" ht="19.5" customHeight="1" x14ac:dyDescent="0.25">
      <c r="A8" s="179" t="s">
        <v>46</v>
      </c>
      <c r="B8" s="386" t="s">
        <v>658</v>
      </c>
      <c r="C8" s="387"/>
      <c r="D8" s="387"/>
      <c r="E8" s="387"/>
      <c r="F8" s="387"/>
      <c r="G8" s="387"/>
      <c r="H8" s="387"/>
      <c r="I8" s="387"/>
      <c r="J8" s="387"/>
      <c r="K8" s="388"/>
      <c r="L8" s="180"/>
    </row>
    <row r="9" spans="1:20" ht="20.25" customHeight="1" x14ac:dyDescent="0.25">
      <c r="A9" s="391" t="s">
        <v>47</v>
      </c>
      <c r="B9" s="373" t="s">
        <v>389</v>
      </c>
      <c r="C9" s="392"/>
      <c r="D9" s="392"/>
      <c r="E9" s="392"/>
      <c r="F9" s="392"/>
      <c r="G9" s="392"/>
      <c r="H9" s="392"/>
      <c r="I9" s="392"/>
      <c r="J9" s="392"/>
      <c r="K9" s="393"/>
    </row>
    <row r="10" spans="1:20" ht="33.75" customHeight="1" x14ac:dyDescent="0.25">
      <c r="A10" s="376"/>
      <c r="B10" s="386" t="s">
        <v>362</v>
      </c>
      <c r="C10" s="387"/>
      <c r="D10" s="387"/>
      <c r="E10" s="394"/>
      <c r="F10" s="199">
        <v>2017</v>
      </c>
      <c r="G10" s="199">
        <v>2018</v>
      </c>
      <c r="H10" s="199">
        <v>2019</v>
      </c>
      <c r="I10" s="199">
        <v>2020</v>
      </c>
      <c r="J10" s="378">
        <v>2021</v>
      </c>
      <c r="K10" s="378"/>
      <c r="L10" s="180"/>
    </row>
    <row r="11" spans="1:20" x14ac:dyDescent="0.25">
      <c r="A11" s="377"/>
      <c r="B11" s="377">
        <v>190575</v>
      </c>
      <c r="C11" s="374"/>
      <c r="D11" s="374"/>
      <c r="E11" s="380"/>
      <c r="F11" s="200">
        <v>216612</v>
      </c>
      <c r="G11" s="200">
        <v>154512</v>
      </c>
      <c r="H11" s="200">
        <v>153420</v>
      </c>
      <c r="I11" s="200">
        <v>152280</v>
      </c>
      <c r="J11" s="372">
        <v>155530</v>
      </c>
      <c r="K11" s="372"/>
    </row>
    <row r="12" spans="1:20" ht="15" customHeight="1" x14ac:dyDescent="0.25">
      <c r="A12" s="375" t="s">
        <v>50</v>
      </c>
      <c r="B12" s="378" t="s">
        <v>388</v>
      </c>
      <c r="C12" s="378"/>
      <c r="D12" s="378"/>
      <c r="E12" s="378"/>
      <c r="F12" s="378"/>
      <c r="G12" s="378"/>
      <c r="H12" s="378"/>
      <c r="I12" s="378"/>
      <c r="J12" s="378"/>
      <c r="K12" s="378"/>
    </row>
    <row r="13" spans="1:20" ht="31.5" customHeight="1" x14ac:dyDescent="0.25">
      <c r="A13" s="376"/>
      <c r="B13" s="378" t="s">
        <v>362</v>
      </c>
      <c r="C13" s="378"/>
      <c r="D13" s="378"/>
      <c r="E13" s="378"/>
      <c r="F13" s="199">
        <v>2017</v>
      </c>
      <c r="G13" s="199">
        <v>2018</v>
      </c>
      <c r="H13" s="199">
        <v>2019</v>
      </c>
      <c r="I13" s="199">
        <v>2020</v>
      </c>
      <c r="J13" s="378">
        <v>2021</v>
      </c>
      <c r="K13" s="378"/>
      <c r="T13" s="181"/>
    </row>
    <row r="14" spans="1:20" ht="26.25" customHeight="1" x14ac:dyDescent="0.25">
      <c r="A14" s="377"/>
      <c r="B14" s="377">
        <v>31568</v>
      </c>
      <c r="C14" s="374"/>
      <c r="D14" s="374"/>
      <c r="E14" s="380"/>
      <c r="F14" s="201">
        <v>51804</v>
      </c>
      <c r="G14" s="201">
        <v>32774</v>
      </c>
      <c r="H14" s="201">
        <v>32774</v>
      </c>
      <c r="I14" s="201">
        <v>32774</v>
      </c>
      <c r="J14" s="381">
        <v>32774</v>
      </c>
      <c r="K14" s="382"/>
    </row>
    <row r="15" spans="1:20" ht="15" customHeight="1" x14ac:dyDescent="0.25">
      <c r="A15" s="375" t="s">
        <v>133</v>
      </c>
      <c r="B15" s="378" t="s">
        <v>396</v>
      </c>
      <c r="C15" s="378"/>
      <c r="D15" s="378"/>
      <c r="E15" s="378"/>
      <c r="F15" s="378"/>
      <c r="G15" s="378"/>
      <c r="H15" s="378"/>
      <c r="I15" s="378"/>
      <c r="J15" s="378"/>
      <c r="K15" s="378"/>
    </row>
    <row r="16" spans="1:20" ht="31.5" customHeight="1" x14ac:dyDescent="0.25">
      <c r="A16" s="376"/>
      <c r="B16" s="378" t="s">
        <v>362</v>
      </c>
      <c r="C16" s="378"/>
      <c r="D16" s="378"/>
      <c r="E16" s="378"/>
      <c r="F16" s="199">
        <v>2017</v>
      </c>
      <c r="G16" s="199">
        <v>2018</v>
      </c>
      <c r="H16" s="199">
        <v>2019</v>
      </c>
      <c r="I16" s="199">
        <v>2020</v>
      </c>
      <c r="J16" s="378">
        <v>2021</v>
      </c>
      <c r="K16" s="378"/>
    </row>
    <row r="17" spans="1:20" x14ac:dyDescent="0.25">
      <c r="A17" s="377"/>
      <c r="B17" s="377">
        <v>0</v>
      </c>
      <c r="C17" s="374"/>
      <c r="D17" s="374"/>
      <c r="E17" s="380"/>
      <c r="F17" s="200">
        <v>3600</v>
      </c>
      <c r="G17" s="200">
        <v>450</v>
      </c>
      <c r="H17" s="200">
        <v>350</v>
      </c>
      <c r="I17" s="200">
        <v>350</v>
      </c>
      <c r="J17" s="372">
        <v>350</v>
      </c>
      <c r="K17" s="372"/>
    </row>
    <row r="18" spans="1:20" ht="15" customHeight="1" x14ac:dyDescent="0.25">
      <c r="A18" s="375" t="s">
        <v>51</v>
      </c>
      <c r="B18" s="378" t="s">
        <v>52</v>
      </c>
      <c r="C18" s="378" t="s">
        <v>53</v>
      </c>
      <c r="D18" s="378" t="s">
        <v>54</v>
      </c>
      <c r="E18" s="378" t="s">
        <v>7</v>
      </c>
      <c r="F18" s="378"/>
      <c r="G18" s="378"/>
      <c r="H18" s="378"/>
      <c r="I18" s="378"/>
      <c r="J18" s="378"/>
      <c r="K18" s="378"/>
    </row>
    <row r="19" spans="1:20" x14ac:dyDescent="0.25">
      <c r="A19" s="376"/>
      <c r="B19" s="378"/>
      <c r="C19" s="378"/>
      <c r="D19" s="378"/>
      <c r="E19" s="230">
        <v>2017</v>
      </c>
      <c r="F19" s="230">
        <v>2018</v>
      </c>
      <c r="G19" s="230">
        <v>2019</v>
      </c>
      <c r="H19" s="230">
        <v>2020</v>
      </c>
      <c r="I19" s="230">
        <v>2021</v>
      </c>
      <c r="J19" s="378" t="s">
        <v>55</v>
      </c>
      <c r="K19" s="378"/>
    </row>
    <row r="20" spans="1:20" ht="30" customHeight="1" x14ac:dyDescent="0.25">
      <c r="A20" s="376"/>
      <c r="B20" s="378" t="s">
        <v>656</v>
      </c>
      <c r="C20" s="378" t="s">
        <v>208</v>
      </c>
      <c r="D20" s="199" t="s">
        <v>56</v>
      </c>
      <c r="E20" s="231">
        <f>SUM(E21:E24)</f>
        <v>272016</v>
      </c>
      <c r="F20" s="231">
        <f>SUM(F21:F24)</f>
        <v>187736</v>
      </c>
      <c r="G20" s="231">
        <f>SUM(G21:G24)</f>
        <v>186544</v>
      </c>
      <c r="H20" s="231">
        <f>SUM(H21:H24)</f>
        <v>185404</v>
      </c>
      <c r="I20" s="231">
        <f>SUM(I21:I24)</f>
        <v>188654</v>
      </c>
      <c r="J20" s="379">
        <f>SUM(E20:I20)</f>
        <v>1020354</v>
      </c>
      <c r="K20" s="379"/>
      <c r="T20" s="180"/>
    </row>
    <row r="21" spans="1:20" ht="27.6" x14ac:dyDescent="0.25">
      <c r="A21" s="376"/>
      <c r="B21" s="378"/>
      <c r="C21" s="378"/>
      <c r="D21" s="199" t="s">
        <v>11</v>
      </c>
      <c r="E21" s="231">
        <v>0</v>
      </c>
      <c r="F21" s="231">
        <v>0</v>
      </c>
      <c r="G21" s="231">
        <v>0</v>
      </c>
      <c r="H21" s="231">
        <v>0</v>
      </c>
      <c r="I21" s="231">
        <v>0</v>
      </c>
      <c r="J21" s="379">
        <f>SUM(E21:I21)</f>
        <v>0</v>
      </c>
      <c r="K21" s="379"/>
    </row>
    <row r="22" spans="1:20" ht="27.6" x14ac:dyDescent="0.25">
      <c r="A22" s="376"/>
      <c r="B22" s="378"/>
      <c r="C22" s="378"/>
      <c r="D22" s="199" t="s">
        <v>12</v>
      </c>
      <c r="E22" s="231">
        <v>0</v>
      </c>
      <c r="F22" s="231">
        <v>0</v>
      </c>
      <c r="G22" s="231">
        <v>0</v>
      </c>
      <c r="H22" s="231">
        <v>0</v>
      </c>
      <c r="I22" s="231">
        <v>0</v>
      </c>
      <c r="J22" s="379">
        <f>SUM(E22:I22)</f>
        <v>0</v>
      </c>
      <c r="K22" s="379"/>
    </row>
    <row r="23" spans="1:20" ht="27.6" x14ac:dyDescent="0.25">
      <c r="A23" s="376"/>
      <c r="B23" s="378"/>
      <c r="C23" s="378"/>
      <c r="D23" s="199" t="s">
        <v>15</v>
      </c>
      <c r="E23" s="231">
        <v>220212</v>
      </c>
      <c r="F23" s="231">
        <v>154962</v>
      </c>
      <c r="G23" s="231">
        <v>153770</v>
      </c>
      <c r="H23" s="231">
        <v>152630</v>
      </c>
      <c r="I23" s="231">
        <v>155880</v>
      </c>
      <c r="J23" s="379">
        <f>SUM(E23:I23)</f>
        <v>837454</v>
      </c>
      <c r="K23" s="379"/>
    </row>
    <row r="24" spans="1:20" ht="41.4" x14ac:dyDescent="0.25">
      <c r="A24" s="377"/>
      <c r="B24" s="378"/>
      <c r="C24" s="378"/>
      <c r="D24" s="199" t="s">
        <v>14</v>
      </c>
      <c r="E24" s="231">
        <v>51804</v>
      </c>
      <c r="F24" s="231">
        <v>32774</v>
      </c>
      <c r="G24" s="231">
        <v>32774</v>
      </c>
      <c r="H24" s="231">
        <v>32774</v>
      </c>
      <c r="I24" s="231">
        <v>32774</v>
      </c>
      <c r="J24" s="379">
        <f>SUM(E24:I24)</f>
        <v>182900</v>
      </c>
      <c r="K24" s="379"/>
    </row>
    <row r="25" spans="1:20" ht="15" customHeight="1" x14ac:dyDescent="0.25">
      <c r="A25" s="373" t="s">
        <v>134</v>
      </c>
      <c r="B25" s="374"/>
      <c r="C25" s="374"/>
      <c r="D25" s="182" t="s">
        <v>135</v>
      </c>
      <c r="E25" s="372">
        <v>2017</v>
      </c>
      <c r="F25" s="372"/>
      <c r="G25" s="232">
        <v>2018</v>
      </c>
      <c r="H25" s="232">
        <v>2019</v>
      </c>
      <c r="I25" s="232">
        <v>2020</v>
      </c>
      <c r="J25" s="232">
        <v>2021</v>
      </c>
      <c r="K25" s="254"/>
    </row>
    <row r="26" spans="1:20" ht="30" customHeight="1" x14ac:dyDescent="0.25">
      <c r="A26" s="367" t="s">
        <v>26</v>
      </c>
      <c r="B26" s="368"/>
      <c r="C26" s="369"/>
      <c r="D26" s="200" t="s">
        <v>27</v>
      </c>
      <c r="E26" s="289">
        <v>216612</v>
      </c>
      <c r="F26" s="289"/>
      <c r="G26" s="232">
        <v>154512</v>
      </c>
      <c r="H26" s="166">
        <v>153420</v>
      </c>
      <c r="I26" s="166">
        <v>152280</v>
      </c>
      <c r="J26" s="232">
        <v>155530</v>
      </c>
      <c r="K26" s="254"/>
    </row>
    <row r="27" spans="1:20" ht="15" customHeight="1" x14ac:dyDescent="0.25">
      <c r="A27" s="367" t="s">
        <v>256</v>
      </c>
      <c r="B27" s="368"/>
      <c r="C27" s="369"/>
      <c r="D27" s="200" t="s">
        <v>29</v>
      </c>
      <c r="E27" s="289">
        <v>3.9</v>
      </c>
      <c r="F27" s="289"/>
      <c r="G27" s="232">
        <v>3.5</v>
      </c>
      <c r="H27" s="166">
        <v>3.2</v>
      </c>
      <c r="I27" s="166">
        <v>3.5</v>
      </c>
      <c r="J27" s="232">
        <v>3.1</v>
      </c>
      <c r="K27" s="254"/>
    </row>
    <row r="28" spans="1:20" ht="15" customHeight="1" x14ac:dyDescent="0.25">
      <c r="A28" s="367" t="s">
        <v>30</v>
      </c>
      <c r="B28" s="368"/>
      <c r="C28" s="369"/>
      <c r="D28" s="200" t="s">
        <v>390</v>
      </c>
      <c r="E28" s="289">
        <v>2483.3000000000002</v>
      </c>
      <c r="F28" s="289"/>
      <c r="G28" s="232">
        <v>2486.1</v>
      </c>
      <c r="H28" s="166">
        <v>2489.4</v>
      </c>
      <c r="I28" s="166">
        <v>2492.3000000000002</v>
      </c>
      <c r="J28" s="232">
        <v>2496.6</v>
      </c>
      <c r="K28" s="254"/>
    </row>
    <row r="29" spans="1:20" ht="56.25" customHeight="1" x14ac:dyDescent="0.25">
      <c r="A29" s="367" t="s">
        <v>363</v>
      </c>
      <c r="B29" s="368"/>
      <c r="C29" s="369"/>
      <c r="D29" s="200" t="s">
        <v>391</v>
      </c>
      <c r="E29" s="289">
        <v>13.9</v>
      </c>
      <c r="F29" s="289"/>
      <c r="G29" s="232">
        <v>14.8</v>
      </c>
      <c r="H29" s="166">
        <v>15</v>
      </c>
      <c r="I29" s="166">
        <v>15.2</v>
      </c>
      <c r="J29" s="232">
        <v>15.2</v>
      </c>
      <c r="K29" s="254"/>
    </row>
    <row r="30" spans="1:20" ht="22.5" customHeight="1" x14ac:dyDescent="0.25">
      <c r="A30" s="367" t="s">
        <v>136</v>
      </c>
      <c r="B30" s="368"/>
      <c r="C30" s="369"/>
      <c r="D30" s="200" t="s">
        <v>137</v>
      </c>
      <c r="E30" s="289">
        <v>209</v>
      </c>
      <c r="F30" s="289"/>
      <c r="G30" s="232">
        <v>46</v>
      </c>
      <c r="H30" s="166">
        <v>46</v>
      </c>
      <c r="I30" s="166">
        <v>46</v>
      </c>
      <c r="J30" s="232">
        <v>46</v>
      </c>
      <c r="K30" s="254"/>
    </row>
    <row r="31" spans="1:20" ht="27.75" customHeight="1" x14ac:dyDescent="0.25">
      <c r="A31" s="367" t="s">
        <v>31</v>
      </c>
      <c r="B31" s="368"/>
      <c r="C31" s="369"/>
      <c r="D31" s="200" t="s">
        <v>392</v>
      </c>
      <c r="E31" s="289">
        <v>72</v>
      </c>
      <c r="F31" s="289"/>
      <c r="G31" s="232">
        <v>77.099999999999994</v>
      </c>
      <c r="H31" s="166">
        <v>78</v>
      </c>
      <c r="I31" s="166">
        <v>79</v>
      </c>
      <c r="J31" s="232">
        <v>80</v>
      </c>
    </row>
    <row r="32" spans="1:20" ht="30" customHeight="1" x14ac:dyDescent="0.25">
      <c r="A32" s="367" t="s">
        <v>138</v>
      </c>
      <c r="B32" s="368"/>
      <c r="C32" s="369"/>
      <c r="D32" s="200" t="s">
        <v>19</v>
      </c>
      <c r="E32" s="289">
        <v>1198</v>
      </c>
      <c r="F32" s="289"/>
      <c r="G32" s="232">
        <v>208</v>
      </c>
      <c r="H32" s="166">
        <v>232</v>
      </c>
      <c r="I32" s="166">
        <v>232</v>
      </c>
      <c r="J32" s="232">
        <v>232</v>
      </c>
    </row>
    <row r="33" spans="1:10" ht="33.75" customHeight="1" x14ac:dyDescent="0.25">
      <c r="A33" s="367" t="s">
        <v>257</v>
      </c>
      <c r="B33" s="368"/>
      <c r="C33" s="369"/>
      <c r="D33" s="200" t="s">
        <v>19</v>
      </c>
      <c r="E33" s="289">
        <v>100</v>
      </c>
      <c r="F33" s="289"/>
      <c r="G33" s="232">
        <v>100</v>
      </c>
      <c r="H33" s="166">
        <v>100</v>
      </c>
      <c r="I33" s="166">
        <v>100</v>
      </c>
      <c r="J33" s="232">
        <v>100</v>
      </c>
    </row>
    <row r="34" spans="1:10" ht="36.75" customHeight="1" x14ac:dyDescent="0.25">
      <c r="A34" s="367" t="s">
        <v>258</v>
      </c>
      <c r="B34" s="368"/>
      <c r="C34" s="369"/>
      <c r="D34" s="200" t="s">
        <v>19</v>
      </c>
      <c r="E34" s="289">
        <v>5</v>
      </c>
      <c r="F34" s="289"/>
      <c r="G34" s="232">
        <v>3</v>
      </c>
      <c r="H34" s="166">
        <v>2</v>
      </c>
      <c r="I34" s="166">
        <v>2</v>
      </c>
      <c r="J34" s="232">
        <v>2</v>
      </c>
    </row>
    <row r="35" spans="1:10" ht="61.5" customHeight="1" x14ac:dyDescent="0.25">
      <c r="A35" s="367" t="s">
        <v>259</v>
      </c>
      <c r="B35" s="368"/>
      <c r="C35" s="369"/>
      <c r="D35" s="200" t="s">
        <v>19</v>
      </c>
      <c r="E35" s="289">
        <v>2</v>
      </c>
      <c r="F35" s="289"/>
      <c r="G35" s="232">
        <v>0</v>
      </c>
      <c r="H35" s="166">
        <v>0</v>
      </c>
      <c r="I35" s="166">
        <v>0</v>
      </c>
      <c r="J35" s="232">
        <v>0</v>
      </c>
    </row>
    <row r="36" spans="1:10" ht="52.5" customHeight="1" x14ac:dyDescent="0.25">
      <c r="A36" s="367" t="s">
        <v>398</v>
      </c>
      <c r="B36" s="368"/>
      <c r="C36" s="369"/>
      <c r="D36" s="200" t="s">
        <v>19</v>
      </c>
      <c r="E36" s="289">
        <v>2</v>
      </c>
      <c r="F36" s="289"/>
      <c r="G36" s="232">
        <v>0</v>
      </c>
      <c r="H36" s="166">
        <v>0</v>
      </c>
      <c r="I36" s="166">
        <v>0</v>
      </c>
      <c r="J36" s="232">
        <v>0</v>
      </c>
    </row>
    <row r="37" spans="1:10" ht="51" customHeight="1" x14ac:dyDescent="0.25">
      <c r="A37" s="367" t="s">
        <v>260</v>
      </c>
      <c r="B37" s="368"/>
      <c r="C37" s="369"/>
      <c r="D37" s="200" t="s">
        <v>19</v>
      </c>
      <c r="E37" s="289">
        <v>1</v>
      </c>
      <c r="F37" s="289"/>
      <c r="G37" s="232">
        <v>0</v>
      </c>
      <c r="H37" s="166">
        <v>0</v>
      </c>
      <c r="I37" s="166">
        <v>0</v>
      </c>
      <c r="J37" s="232">
        <v>0</v>
      </c>
    </row>
    <row r="38" spans="1:10" ht="33.75" customHeight="1" x14ac:dyDescent="0.25">
      <c r="A38" s="367" t="s">
        <v>261</v>
      </c>
      <c r="B38" s="368"/>
      <c r="C38" s="369"/>
      <c r="D38" s="200" t="s">
        <v>393</v>
      </c>
      <c r="E38" s="289">
        <v>100</v>
      </c>
      <c r="F38" s="289"/>
      <c r="G38" s="232">
        <v>0</v>
      </c>
      <c r="H38" s="166">
        <v>0</v>
      </c>
      <c r="I38" s="166">
        <v>0</v>
      </c>
      <c r="J38" s="232">
        <v>0</v>
      </c>
    </row>
    <row r="39" spans="1:10" ht="57.75" customHeight="1" x14ac:dyDescent="0.25">
      <c r="A39" s="367" t="s">
        <v>377</v>
      </c>
      <c r="B39" s="368"/>
      <c r="C39" s="369"/>
      <c r="D39" s="200" t="s">
        <v>20</v>
      </c>
      <c r="E39" s="289">
        <v>24</v>
      </c>
      <c r="F39" s="289"/>
      <c r="G39" s="232">
        <v>25</v>
      </c>
      <c r="H39" s="166">
        <v>26</v>
      </c>
      <c r="I39" s="166">
        <v>27</v>
      </c>
      <c r="J39" s="232">
        <v>28</v>
      </c>
    </row>
    <row r="40" spans="1:10" ht="50.25" customHeight="1" x14ac:dyDescent="0.25">
      <c r="A40" s="367" t="s">
        <v>32</v>
      </c>
      <c r="B40" s="368"/>
      <c r="C40" s="369"/>
      <c r="D40" s="200" t="s">
        <v>20</v>
      </c>
      <c r="E40" s="289">
        <v>100</v>
      </c>
      <c r="F40" s="289"/>
      <c r="G40" s="232">
        <v>100</v>
      </c>
      <c r="H40" s="166">
        <v>100</v>
      </c>
      <c r="I40" s="166">
        <v>100</v>
      </c>
      <c r="J40" s="232">
        <v>100</v>
      </c>
    </row>
    <row r="41" spans="1:10" ht="45.75" customHeight="1" x14ac:dyDescent="0.25">
      <c r="A41" s="367" t="s">
        <v>33</v>
      </c>
      <c r="B41" s="368"/>
      <c r="C41" s="369"/>
      <c r="D41" s="200" t="s">
        <v>20</v>
      </c>
      <c r="E41" s="289">
        <v>100</v>
      </c>
      <c r="F41" s="289"/>
      <c r="G41" s="232">
        <v>100</v>
      </c>
      <c r="H41" s="166">
        <v>100</v>
      </c>
      <c r="I41" s="166">
        <v>100</v>
      </c>
      <c r="J41" s="232">
        <v>100</v>
      </c>
    </row>
    <row r="42" spans="1:10" ht="36.75" customHeight="1" x14ac:dyDescent="0.25">
      <c r="A42" s="367" t="s">
        <v>34</v>
      </c>
      <c r="B42" s="368"/>
      <c r="C42" s="369"/>
      <c r="D42" s="200" t="s">
        <v>19</v>
      </c>
      <c r="E42" s="289">
        <v>48</v>
      </c>
      <c r="F42" s="289"/>
      <c r="G42" s="232">
        <v>48</v>
      </c>
      <c r="H42" s="166">
        <v>48</v>
      </c>
      <c r="I42" s="166">
        <v>48</v>
      </c>
      <c r="J42" s="232">
        <v>48</v>
      </c>
    </row>
    <row r="43" spans="1:10" ht="50.25" customHeight="1" x14ac:dyDescent="0.25">
      <c r="A43" s="367" t="s">
        <v>262</v>
      </c>
      <c r="B43" s="368"/>
      <c r="C43" s="369"/>
      <c r="D43" s="200" t="s">
        <v>20</v>
      </c>
      <c r="E43" s="289">
        <v>100</v>
      </c>
      <c r="F43" s="289"/>
      <c r="G43" s="232">
        <v>100</v>
      </c>
      <c r="H43" s="166">
        <v>100</v>
      </c>
      <c r="I43" s="166">
        <v>100</v>
      </c>
      <c r="J43" s="232">
        <v>100</v>
      </c>
    </row>
    <row r="44" spans="1:10" ht="50.25" customHeight="1" x14ac:dyDescent="0.25">
      <c r="A44" s="367" t="s">
        <v>395</v>
      </c>
      <c r="B44" s="368"/>
      <c r="C44" s="369"/>
      <c r="D44" s="200" t="s">
        <v>20</v>
      </c>
      <c r="E44" s="289">
        <v>100</v>
      </c>
      <c r="F44" s="289"/>
      <c r="G44" s="232">
        <v>100</v>
      </c>
      <c r="H44" s="166">
        <v>100</v>
      </c>
      <c r="I44" s="166">
        <v>100</v>
      </c>
      <c r="J44" s="232">
        <v>100</v>
      </c>
    </row>
    <row r="45" spans="1:10" ht="50.25" customHeight="1" x14ac:dyDescent="0.25">
      <c r="A45" s="367" t="s">
        <v>394</v>
      </c>
      <c r="B45" s="368"/>
      <c r="C45" s="369"/>
      <c r="D45" s="200" t="s">
        <v>20</v>
      </c>
      <c r="E45" s="289">
        <v>90</v>
      </c>
      <c r="F45" s="289"/>
      <c r="G45" s="232">
        <v>90</v>
      </c>
      <c r="H45" s="166">
        <v>90</v>
      </c>
      <c r="I45" s="166">
        <v>90</v>
      </c>
      <c r="J45" s="232">
        <v>90</v>
      </c>
    </row>
    <row r="46" spans="1:10" ht="50.25" customHeight="1" x14ac:dyDescent="0.25">
      <c r="A46" s="367" t="s">
        <v>35</v>
      </c>
      <c r="B46" s="368"/>
      <c r="C46" s="369"/>
      <c r="D46" s="200" t="s">
        <v>19</v>
      </c>
      <c r="E46" s="289">
        <v>80</v>
      </c>
      <c r="F46" s="289"/>
      <c r="G46" s="232">
        <v>83</v>
      </c>
      <c r="H46" s="166">
        <v>87</v>
      </c>
      <c r="I46" s="166">
        <v>90</v>
      </c>
      <c r="J46" s="232">
        <v>92</v>
      </c>
    </row>
    <row r="47" spans="1:10" ht="15" customHeight="1" x14ac:dyDescent="0.25">
      <c r="A47" s="370"/>
      <c r="B47" s="370"/>
      <c r="C47" s="370"/>
      <c r="D47" s="370"/>
      <c r="E47" s="370"/>
      <c r="F47" s="370"/>
      <c r="G47" s="370"/>
      <c r="H47" s="370"/>
      <c r="I47" s="370"/>
      <c r="J47" s="370"/>
    </row>
    <row r="48" spans="1:10" x14ac:dyDescent="0.25">
      <c r="A48" s="371"/>
      <c r="B48" s="371"/>
      <c r="C48" s="371"/>
      <c r="D48" s="371"/>
      <c r="E48" s="371"/>
      <c r="F48" s="371"/>
      <c r="G48" s="371"/>
      <c r="H48" s="371"/>
      <c r="I48" s="371"/>
      <c r="J48" s="371"/>
    </row>
  </sheetData>
  <mergeCells count="82">
    <mergeCell ref="E42:F42"/>
    <mergeCell ref="E28:F28"/>
    <mergeCell ref="E29:F29"/>
    <mergeCell ref="E31:F31"/>
    <mergeCell ref="E32:F32"/>
    <mergeCell ref="E33:F33"/>
    <mergeCell ref="E34:F34"/>
    <mergeCell ref="E30:F30"/>
    <mergeCell ref="E40:F40"/>
    <mergeCell ref="E41:F41"/>
    <mergeCell ref="E35:F35"/>
    <mergeCell ref="E36:F36"/>
    <mergeCell ref="E37:F37"/>
    <mergeCell ref="E38:F38"/>
    <mergeCell ref="E39:F39"/>
    <mergeCell ref="A9:A11"/>
    <mergeCell ref="B9:K9"/>
    <mergeCell ref="J10:K10"/>
    <mergeCell ref="J11:K11"/>
    <mergeCell ref="B10:E10"/>
    <mergeCell ref="B11:E11"/>
    <mergeCell ref="A3:J3"/>
    <mergeCell ref="A4:J4"/>
    <mergeCell ref="A5:J5"/>
    <mergeCell ref="B8:K8"/>
    <mergeCell ref="I1:J1"/>
    <mergeCell ref="A6:K6"/>
    <mergeCell ref="A12:A14"/>
    <mergeCell ref="B12:K12"/>
    <mergeCell ref="J13:K13"/>
    <mergeCell ref="J14:K14"/>
    <mergeCell ref="B13:E13"/>
    <mergeCell ref="B14:E14"/>
    <mergeCell ref="A15:A17"/>
    <mergeCell ref="B15:K15"/>
    <mergeCell ref="J16:K16"/>
    <mergeCell ref="J17:K17"/>
    <mergeCell ref="B16:E16"/>
    <mergeCell ref="B17:E17"/>
    <mergeCell ref="A18:A24"/>
    <mergeCell ref="B18:B19"/>
    <mergeCell ref="C18:C19"/>
    <mergeCell ref="D18:D19"/>
    <mergeCell ref="E18:K18"/>
    <mergeCell ref="J19:K19"/>
    <mergeCell ref="B20:B24"/>
    <mergeCell ref="C20:C24"/>
    <mergeCell ref="J20:K20"/>
    <mergeCell ref="J21:K21"/>
    <mergeCell ref="J22:K22"/>
    <mergeCell ref="J23:K23"/>
    <mergeCell ref="J24:K24"/>
    <mergeCell ref="E25:F25"/>
    <mergeCell ref="E26:F26"/>
    <mergeCell ref="A28:C28"/>
    <mergeCell ref="A29:C29"/>
    <mergeCell ref="A30:C30"/>
    <mergeCell ref="E27:F27"/>
    <mergeCell ref="A25:C25"/>
    <mergeCell ref="A26:C26"/>
    <mergeCell ref="A27:C27"/>
    <mergeCell ref="A31:C31"/>
    <mergeCell ref="A33:C33"/>
    <mergeCell ref="A41:C41"/>
    <mergeCell ref="A42:C42"/>
    <mergeCell ref="A35:C35"/>
    <mergeCell ref="A36:C36"/>
    <mergeCell ref="A37:C37"/>
    <mergeCell ref="A38:C38"/>
    <mergeCell ref="A39:C39"/>
    <mergeCell ref="A40:C40"/>
    <mergeCell ref="A34:C34"/>
    <mergeCell ref="A32:C32"/>
    <mergeCell ref="A46:C46"/>
    <mergeCell ref="E46:F46"/>
    <mergeCell ref="A47:J48"/>
    <mergeCell ref="A43:C43"/>
    <mergeCell ref="E43:F43"/>
    <mergeCell ref="A44:C44"/>
    <mergeCell ref="E44:F44"/>
    <mergeCell ref="A45:C45"/>
    <mergeCell ref="E45:F45"/>
  </mergeCells>
  <pageMargins left="0.23622047244094491" right="0.23622047244094491" top="0.23622047244094491" bottom="0.23622047244094491" header="0.31496062992125984" footer="0.31496062992125984"/>
  <pageSetup paperSize="9" scale="70" fitToHeight="0" orientation="landscape" r:id="rId1"/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27</vt:i4>
      </vt:variant>
      <vt:variant>
        <vt:lpstr>Именованные диапазоны</vt:lpstr>
      </vt:variant>
      <vt:variant>
        <vt:i4>6</vt:i4>
      </vt:variant>
    </vt:vector>
  </HeadingPairs>
  <TitlesOfParts>
    <vt:vector size="33" baseType="lpstr">
      <vt:lpstr>Приложение 1 (Паспорт)</vt:lpstr>
      <vt:lpstr>Приложение 2 ПП I (Паспорт)</vt:lpstr>
      <vt:lpstr>Приложение 3 ПП I</vt:lpstr>
      <vt:lpstr>Приложение 4 ПП I</vt:lpstr>
      <vt:lpstr>Приложение 5 ППI</vt:lpstr>
      <vt:lpstr>Приложение 6  ПП I</vt:lpstr>
      <vt:lpstr>Приложение 7 ПП I</vt:lpstr>
      <vt:lpstr>Приложение 8 ПП I</vt:lpstr>
      <vt:lpstr>Приложение 9 ПП II (Паспорт)</vt:lpstr>
      <vt:lpstr>Приложение 10 ПП II </vt:lpstr>
      <vt:lpstr>Приложение 11 ПП II </vt:lpstr>
      <vt:lpstr>Приложение 12 ПП II </vt:lpstr>
      <vt:lpstr>Приложение 13 ПП II </vt:lpstr>
      <vt:lpstr>Приложение 14 ПП II </vt:lpstr>
      <vt:lpstr>Приложение 15 ПП II</vt:lpstr>
      <vt:lpstr>Приложение 16 ПП III (Паспо (2</vt:lpstr>
      <vt:lpstr>Приложение 17 ПП III </vt:lpstr>
      <vt:lpstr>Приложение 18 ПП III </vt:lpstr>
      <vt:lpstr>Приложение 19 ПП III  (2)</vt:lpstr>
      <vt:lpstr>Приложение 20 ПП III  (2)</vt:lpstr>
      <vt:lpstr>Приложение 21 ПП III</vt:lpstr>
      <vt:lpstr>Приложение 22 ПП IV (Паспорт)</vt:lpstr>
      <vt:lpstr>Приложение 23 ПП IV</vt:lpstr>
      <vt:lpstr>Приложение 24 ПП IV</vt:lpstr>
      <vt:lpstr>Приложение 25 ПП IV </vt:lpstr>
      <vt:lpstr>Приложение 26 ПП IV </vt:lpstr>
      <vt:lpstr>Приложение 25 ПП IV</vt:lpstr>
      <vt:lpstr>'Приложение 1 (Паспорт)'!Область_печати</vt:lpstr>
      <vt:lpstr>'Приложение 12 ПП II '!Область_печати</vt:lpstr>
      <vt:lpstr>'Приложение 13 ПП II '!Область_печати</vt:lpstr>
      <vt:lpstr>'Приложение 4 ПП I'!Область_печати</vt:lpstr>
      <vt:lpstr>'Приложение 5 ППI'!Область_печати</vt:lpstr>
      <vt:lpstr>'Приложение 9 ПП II (Паспорт)'!Область_печати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2017-07-12T08:06:04Z</dcterms:modified>
</cp:coreProperties>
</file>