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Ксения Андрюшина\Desktop\"/>
    </mc:Choice>
  </mc:AlternateContent>
  <bookViews>
    <workbookView xWindow="120" yWindow="1980" windowWidth="9720" windowHeight="5460"/>
  </bookViews>
  <sheets>
    <sheet name="Подпр 1(+)(2)" sheetId="10" r:id="rId1"/>
    <sheet name="Планир Рез 1(+)(3)" sheetId="11" r:id="rId2"/>
    <sheet name="Методика 1(+)(4)" sheetId="12" r:id="rId3"/>
    <sheet name="Обосн 1(+)(5)" sheetId="13" r:id="rId4"/>
    <sheet name="Меропр 1(+)(6)" sheetId="14" r:id="rId5"/>
    <sheet name="Дорож 1(+)(7)" sheetId="15" r:id="rId6"/>
    <sheet name="Дорож 1(+)(8)" sheetId="16" r:id="rId7"/>
  </sheets>
  <externalReferences>
    <externalReference r:id="rId8"/>
  </externalReferences>
  <calcPr calcId="162913"/>
</workbook>
</file>

<file path=xl/calcChain.xml><?xml version="1.0" encoding="utf-8"?>
<calcChain xmlns="http://schemas.openxmlformats.org/spreadsheetml/2006/main">
  <c r="E56" i="14" l="1"/>
  <c r="H56" i="14"/>
  <c r="I56" i="14"/>
  <c r="J56" i="14"/>
  <c r="K56" i="14"/>
  <c r="G56" i="14"/>
  <c r="E15" i="14"/>
  <c r="K15" i="14"/>
  <c r="H18" i="14"/>
  <c r="H15" i="14" s="1"/>
  <c r="I18" i="14"/>
  <c r="I15" i="14" s="1"/>
  <c r="J18" i="14"/>
  <c r="J15" i="14" s="1"/>
  <c r="K18" i="14"/>
  <c r="G18" i="14"/>
  <c r="G15" i="14" s="1"/>
  <c r="F15" i="14" s="1"/>
  <c r="F19" i="14"/>
  <c r="F11" i="14" l="1"/>
  <c r="G8" i="14" l="1"/>
  <c r="E8" i="14"/>
  <c r="F56" i="14"/>
  <c r="F60" i="14"/>
  <c r="F12" i="14"/>
  <c r="E19" i="13" l="1"/>
  <c r="E238" i="13"/>
  <c r="E16" i="13" s="1"/>
  <c r="E10" i="13" s="1"/>
  <c r="E239" i="13"/>
  <c r="E17" i="13" s="1"/>
  <c r="E11" i="13" s="1"/>
  <c r="E240" i="13"/>
  <c r="E18" i="13" s="1"/>
  <c r="E12" i="13" s="1"/>
  <c r="E241" i="13"/>
  <c r="E237" i="13"/>
  <c r="E15" i="13" s="1"/>
  <c r="E243" i="13"/>
  <c r="E244" i="13"/>
  <c r="E22" i="13" s="1"/>
  <c r="E245" i="13"/>
  <c r="E246" i="13"/>
  <c r="E247" i="13"/>
  <c r="E25" i="13" s="1"/>
  <c r="E13" i="13" s="1"/>
  <c r="E21" i="13"/>
  <c r="E23" i="13"/>
  <c r="E24" i="13"/>
  <c r="E28" i="13"/>
  <c r="E29" i="13"/>
  <c r="E30" i="13"/>
  <c r="E31" i="13"/>
  <c r="E27" i="13"/>
  <c r="E9" i="13" l="1"/>
  <c r="E8" i="13" s="1"/>
  <c r="E14" i="13"/>
  <c r="E20" i="13"/>
  <c r="E26" i="13"/>
  <c r="E303" i="13" l="1"/>
  <c r="E304" i="13"/>
  <c r="E305" i="13"/>
  <c r="E306" i="13"/>
  <c r="E307" i="13"/>
  <c r="E380" i="13"/>
  <c r="E379" i="13"/>
  <c r="E378" i="13"/>
  <c r="E377" i="13"/>
  <c r="E376" i="13"/>
  <c r="E375" i="13"/>
  <c r="E368" i="13"/>
  <c r="E367" i="13"/>
  <c r="E366" i="13"/>
  <c r="E365" i="13"/>
  <c r="E364" i="13"/>
  <c r="E363" i="13"/>
  <c r="E356" i="13"/>
  <c r="E355" i="13"/>
  <c r="E354" i="13"/>
  <c r="E353" i="13"/>
  <c r="E352" i="13"/>
  <c r="E351" i="13"/>
  <c r="E344" i="13"/>
  <c r="E343" i="13"/>
  <c r="E342" i="13"/>
  <c r="E341" i="13"/>
  <c r="E340" i="13"/>
  <c r="E339" i="13"/>
  <c r="E332" i="13"/>
  <c r="E331" i="13"/>
  <c r="E330" i="13"/>
  <c r="E329" i="13"/>
  <c r="E328" i="13"/>
  <c r="E327" i="13"/>
  <c r="E320" i="13"/>
  <c r="E319" i="13"/>
  <c r="E318" i="13"/>
  <c r="E317" i="13"/>
  <c r="E316" i="13"/>
  <c r="E315" i="13"/>
  <c r="E308" i="13"/>
  <c r="E296" i="13"/>
  <c r="E295" i="13"/>
  <c r="E294" i="13"/>
  <c r="E293" i="13"/>
  <c r="E292" i="13"/>
  <c r="E291" i="13"/>
  <c r="E284" i="13"/>
  <c r="E283" i="13"/>
  <c r="E282" i="13"/>
  <c r="E281" i="13"/>
  <c r="E280" i="13"/>
  <c r="E279" i="13"/>
  <c r="E272" i="13"/>
  <c r="E271" i="13"/>
  <c r="E270" i="13"/>
  <c r="E269" i="13"/>
  <c r="E268" i="13"/>
  <c r="E267" i="13"/>
  <c r="E260" i="13"/>
  <c r="E254" i="13"/>
  <c r="E253" i="13"/>
  <c r="E252" i="13"/>
  <c r="E251" i="13"/>
  <c r="E250" i="13"/>
  <c r="E249" i="13"/>
  <c r="E242" i="13"/>
  <c r="E236" i="13"/>
  <c r="E235" i="13"/>
  <c r="E234" i="13"/>
  <c r="E233" i="13"/>
  <c r="E232" i="13"/>
  <c r="E231" i="13"/>
  <c r="E224" i="13"/>
  <c r="E223" i="13"/>
  <c r="E222" i="13"/>
  <c r="E221" i="13"/>
  <c r="E220" i="13"/>
  <c r="E219" i="13"/>
  <c r="E212" i="13"/>
  <c r="E211" i="13"/>
  <c r="E210" i="13"/>
  <c r="E209" i="13"/>
  <c r="E208" i="13"/>
  <c r="E207" i="13"/>
  <c r="E200" i="13"/>
  <c r="E199" i="13"/>
  <c r="E198" i="13"/>
  <c r="E197" i="13"/>
  <c r="E196" i="13"/>
  <c r="E195" i="13"/>
  <c r="E188" i="13"/>
  <c r="E187" i="13"/>
  <c r="E186" i="13"/>
  <c r="E185" i="13"/>
  <c r="E184" i="13"/>
  <c r="E183" i="13"/>
  <c r="E176" i="13"/>
  <c r="E175" i="13"/>
  <c r="E174" i="13"/>
  <c r="E173" i="13"/>
  <c r="E172" i="13"/>
  <c r="E171" i="13"/>
  <c r="E154" i="13"/>
  <c r="E155" i="13"/>
  <c r="E156" i="13"/>
  <c r="E157" i="13"/>
  <c r="E153" i="13"/>
  <c r="E164" i="13"/>
  <c r="E158" i="13"/>
  <c r="E146" i="13"/>
  <c r="E145" i="13"/>
  <c r="E144" i="13"/>
  <c r="E143" i="13"/>
  <c r="E142" i="13"/>
  <c r="E141" i="13"/>
  <c r="E134" i="13"/>
  <c r="E133" i="13"/>
  <c r="E132" i="13"/>
  <c r="E131" i="13"/>
  <c r="E130" i="13"/>
  <c r="E129" i="13"/>
  <c r="E122" i="13"/>
  <c r="E121" i="13"/>
  <c r="E120" i="13"/>
  <c r="E119" i="13"/>
  <c r="E118" i="13"/>
  <c r="E117" i="13"/>
  <c r="E110" i="13"/>
  <c r="E109" i="13"/>
  <c r="E108" i="13"/>
  <c r="E107" i="13"/>
  <c r="E106" i="13"/>
  <c r="E105" i="13"/>
  <c r="E98" i="13"/>
  <c r="E97" i="13"/>
  <c r="E96" i="13"/>
  <c r="E95" i="13"/>
  <c r="E94" i="13"/>
  <c r="E93" i="13"/>
  <c r="E86" i="13"/>
  <c r="E85" i="13"/>
  <c r="E84" i="13"/>
  <c r="E83" i="13"/>
  <c r="E82" i="13"/>
  <c r="E81" i="13"/>
  <c r="E70" i="13"/>
  <c r="E71" i="13"/>
  <c r="E72" i="13"/>
  <c r="E73" i="13"/>
  <c r="E69" i="13"/>
  <c r="E74" i="13"/>
  <c r="E51" i="13"/>
  <c r="E62" i="13"/>
  <c r="E56" i="13"/>
  <c r="E55" i="13"/>
  <c r="E54" i="13"/>
  <c r="E53" i="13"/>
  <c r="E52" i="13"/>
  <c r="E34" i="13"/>
  <c r="E35" i="13"/>
  <c r="E36" i="13"/>
  <c r="E37" i="13"/>
  <c r="E33" i="13"/>
  <c r="E44" i="13"/>
  <c r="E38" i="13"/>
  <c r="E326" i="13" l="1"/>
  <c r="E350" i="13"/>
  <c r="E374" i="13"/>
  <c r="E278" i="13"/>
  <c r="E302" i="13"/>
  <c r="E230" i="13"/>
  <c r="E266" i="13"/>
  <c r="E290" i="13"/>
  <c r="E314" i="13"/>
  <c r="E338" i="13"/>
  <c r="E362" i="13"/>
  <c r="E248" i="13"/>
  <c r="E50" i="13"/>
  <c r="E68" i="13"/>
  <c r="E32" i="13"/>
  <c r="E218" i="13"/>
  <c r="E206" i="13"/>
  <c r="E194" i="13"/>
  <c r="E182" i="13"/>
  <c r="E170" i="13"/>
  <c r="E152" i="13"/>
  <c r="E140" i="13"/>
  <c r="E128" i="13"/>
  <c r="E116" i="13"/>
  <c r="E104" i="13"/>
  <c r="E92" i="13"/>
  <c r="E80" i="13"/>
  <c r="F7" i="10"/>
  <c r="G7" i="10"/>
  <c r="H7" i="10"/>
  <c r="I7" i="10"/>
  <c r="E7" i="10"/>
  <c r="G156" i="14" l="1"/>
  <c r="H156" i="14"/>
  <c r="I156" i="14"/>
  <c r="J156" i="14"/>
  <c r="K156" i="14"/>
  <c r="E156" i="14"/>
  <c r="E128" i="14"/>
  <c r="E123" i="14"/>
  <c r="E118" i="14"/>
  <c r="E113" i="14"/>
  <c r="F116" i="14"/>
  <c r="F117" i="14"/>
  <c r="E108" i="14"/>
  <c r="F111" i="14"/>
  <c r="E103" i="14"/>
  <c r="E98" i="14"/>
  <c r="F106" i="14"/>
  <c r="F101" i="14"/>
  <c r="F91" i="14"/>
  <c r="F89" i="14"/>
  <c r="F85" i="14"/>
  <c r="F80" i="14"/>
  <c r="F75" i="14"/>
  <c r="F70" i="14"/>
  <c r="F65" i="14"/>
  <c r="F59" i="14"/>
  <c r="F54" i="14"/>
  <c r="F49" i="14"/>
  <c r="F44" i="14"/>
  <c r="F39" i="14"/>
  <c r="F34" i="14"/>
  <c r="F29" i="14"/>
  <c r="F22" i="14"/>
  <c r="F25" i="14"/>
  <c r="F18" i="14"/>
  <c r="F16" i="14"/>
  <c r="F13" i="14"/>
  <c r="E153" i="14"/>
  <c r="F156" i="14"/>
  <c r="F9" i="14"/>
  <c r="F151" i="14"/>
  <c r="F150" i="14"/>
  <c r="F149" i="14"/>
  <c r="K148" i="14"/>
  <c r="J148" i="14"/>
  <c r="I148" i="14"/>
  <c r="H148" i="14"/>
  <c r="G148" i="14"/>
  <c r="F146" i="14"/>
  <c r="F145" i="14"/>
  <c r="F144" i="14"/>
  <c r="K143" i="14"/>
  <c r="J143" i="14"/>
  <c r="I143" i="14"/>
  <c r="H143" i="14"/>
  <c r="G143" i="14"/>
  <c r="F141" i="14"/>
  <c r="F140" i="14"/>
  <c r="F139" i="14"/>
  <c r="K138" i="14"/>
  <c r="J138" i="14"/>
  <c r="I138" i="14"/>
  <c r="H138" i="14"/>
  <c r="G138" i="14"/>
  <c r="F136" i="14"/>
  <c r="F135" i="14"/>
  <c r="F134" i="14"/>
  <c r="K133" i="14"/>
  <c r="J133" i="14"/>
  <c r="I133" i="14"/>
  <c r="H133" i="14"/>
  <c r="G133" i="14"/>
  <c r="E133" i="14"/>
  <c r="F131" i="14"/>
  <c r="F130" i="14"/>
  <c r="F129" i="14"/>
  <c r="K128" i="14"/>
  <c r="J128" i="14"/>
  <c r="I128" i="14"/>
  <c r="H128" i="14"/>
  <c r="G128" i="14"/>
  <c r="F126" i="14"/>
  <c r="F125" i="14"/>
  <c r="F124" i="14"/>
  <c r="K123" i="14"/>
  <c r="J123" i="14"/>
  <c r="I123" i="14"/>
  <c r="H123" i="14"/>
  <c r="G123" i="14"/>
  <c r="F121" i="14"/>
  <c r="F120" i="14"/>
  <c r="F119" i="14"/>
  <c r="K118" i="14"/>
  <c r="J118" i="14"/>
  <c r="I118" i="14"/>
  <c r="H118" i="14"/>
  <c r="G118" i="14"/>
  <c r="F115" i="14"/>
  <c r="F114" i="14"/>
  <c r="K113" i="14"/>
  <c r="J113" i="14"/>
  <c r="I113" i="14"/>
  <c r="H113" i="14"/>
  <c r="G113" i="14"/>
  <c r="F112" i="14"/>
  <c r="F110" i="14"/>
  <c r="F109" i="14"/>
  <c r="K108" i="14"/>
  <c r="J108" i="14"/>
  <c r="I108" i="14"/>
  <c r="H108" i="14"/>
  <c r="G108" i="14"/>
  <c r="F107" i="14"/>
  <c r="F105" i="14"/>
  <c r="F104" i="14"/>
  <c r="K103" i="14"/>
  <c r="J103" i="14"/>
  <c r="I103" i="14"/>
  <c r="H103" i="14"/>
  <c r="G103" i="14"/>
  <c r="F102" i="14"/>
  <c r="F100" i="14"/>
  <c r="F99" i="14"/>
  <c r="K98" i="14"/>
  <c r="J98" i="14"/>
  <c r="I98" i="14"/>
  <c r="H98" i="14"/>
  <c r="G98" i="14"/>
  <c r="F97" i="14"/>
  <c r="F96" i="14"/>
  <c r="F95" i="14"/>
  <c r="F94" i="14"/>
  <c r="K93" i="14"/>
  <c r="J93" i="14"/>
  <c r="I93" i="14"/>
  <c r="H93" i="14"/>
  <c r="G93" i="14"/>
  <c r="E93" i="14"/>
  <c r="F92" i="14"/>
  <c r="F90" i="14"/>
  <c r="K88" i="14"/>
  <c r="J88" i="14"/>
  <c r="I88" i="14"/>
  <c r="H88" i="14"/>
  <c r="G88" i="14"/>
  <c r="E88" i="14"/>
  <c r="F86" i="14"/>
  <c r="F84" i="14"/>
  <c r="F83" i="14"/>
  <c r="K82" i="14"/>
  <c r="J82" i="14"/>
  <c r="I82" i="14"/>
  <c r="H82" i="14"/>
  <c r="G82" i="14"/>
  <c r="E82" i="14"/>
  <c r="F81" i="14"/>
  <c r="F79" i="14"/>
  <c r="F78" i="14"/>
  <c r="K77" i="14"/>
  <c r="J77" i="14"/>
  <c r="I77" i="14"/>
  <c r="H77" i="14"/>
  <c r="G77" i="14"/>
  <c r="E77" i="14"/>
  <c r="F76" i="14"/>
  <c r="F74" i="14"/>
  <c r="F73" i="14"/>
  <c r="K72" i="14"/>
  <c r="J72" i="14"/>
  <c r="I72" i="14"/>
  <c r="H72" i="14"/>
  <c r="G72" i="14"/>
  <c r="E72" i="14"/>
  <c r="F71" i="14"/>
  <c r="F69" i="14"/>
  <c r="F68" i="14"/>
  <c r="K67" i="14"/>
  <c r="J67" i="14"/>
  <c r="I67" i="14"/>
  <c r="H67" i="14"/>
  <c r="G67" i="14"/>
  <c r="E67" i="14"/>
  <c r="F66" i="14"/>
  <c r="F64" i="14"/>
  <c r="F63" i="14"/>
  <c r="K62" i="14"/>
  <c r="J62" i="14"/>
  <c r="I62" i="14"/>
  <c r="H62" i="14"/>
  <c r="G62" i="14"/>
  <c r="E62" i="14"/>
  <c r="F61" i="14"/>
  <c r="F58" i="14"/>
  <c r="F57" i="14"/>
  <c r="F55" i="14"/>
  <c r="F53" i="14"/>
  <c r="F52" i="14"/>
  <c r="K51" i="14"/>
  <c r="J51" i="14"/>
  <c r="I51" i="14"/>
  <c r="H51" i="14"/>
  <c r="G51" i="14"/>
  <c r="E51" i="14"/>
  <c r="F50" i="14"/>
  <c r="F48" i="14"/>
  <c r="F47" i="14"/>
  <c r="K46" i="14"/>
  <c r="J46" i="14"/>
  <c r="I46" i="14"/>
  <c r="H46" i="14"/>
  <c r="G46" i="14"/>
  <c r="E46" i="14"/>
  <c r="F45" i="14"/>
  <c r="F43" i="14"/>
  <c r="F42" i="14"/>
  <c r="K41" i="14"/>
  <c r="J41" i="14"/>
  <c r="I41" i="14"/>
  <c r="H41" i="14"/>
  <c r="G41" i="14"/>
  <c r="E41" i="14"/>
  <c r="F40" i="14"/>
  <c r="F38" i="14"/>
  <c r="F37" i="14"/>
  <c r="K36" i="14"/>
  <c r="J36" i="14"/>
  <c r="I36" i="14"/>
  <c r="H36" i="14"/>
  <c r="G36" i="14"/>
  <c r="E36" i="14"/>
  <c r="F35" i="14"/>
  <c r="F33" i="14"/>
  <c r="F32" i="14"/>
  <c r="K31" i="14"/>
  <c r="J31" i="14"/>
  <c r="I31" i="14"/>
  <c r="H31" i="14"/>
  <c r="G31" i="14"/>
  <c r="E31" i="14"/>
  <c r="F30" i="14"/>
  <c r="F28" i="14"/>
  <c r="F27" i="14"/>
  <c r="K26" i="14"/>
  <c r="J26" i="14"/>
  <c r="I26" i="14"/>
  <c r="H26" i="14"/>
  <c r="G26" i="14"/>
  <c r="E26" i="14"/>
  <c r="F24" i="14"/>
  <c r="F23" i="14"/>
  <c r="K21" i="14"/>
  <c r="J21" i="14"/>
  <c r="I21" i="14"/>
  <c r="H21" i="14"/>
  <c r="G21" i="14"/>
  <c r="E21" i="14"/>
  <c r="K10" i="14"/>
  <c r="K8" i="14" s="1"/>
  <c r="J10" i="14"/>
  <c r="J8" i="14" s="1"/>
  <c r="I10" i="14"/>
  <c r="I8" i="14" s="1"/>
  <c r="H10" i="14"/>
  <c r="H8" i="14" s="1"/>
  <c r="F123" i="14" l="1"/>
  <c r="F10" i="14"/>
  <c r="F8" i="14" s="1"/>
  <c r="F21" i="14"/>
  <c r="F41" i="14"/>
  <c r="F46" i="14"/>
  <c r="F128" i="14"/>
  <c r="F108" i="14"/>
  <c r="F67" i="14"/>
  <c r="F72" i="14"/>
  <c r="F138" i="14"/>
  <c r="F88" i="14"/>
  <c r="F98" i="14"/>
  <c r="F31" i="14"/>
  <c r="F82" i="14"/>
  <c r="F113" i="14"/>
  <c r="F143" i="14"/>
  <c r="F20" i="14"/>
  <c r="F36" i="14"/>
  <c r="F62" i="14"/>
  <c r="F93" i="14"/>
  <c r="F118" i="14"/>
  <c r="F148" i="14"/>
  <c r="F17" i="14"/>
  <c r="F26" i="14"/>
  <c r="F51" i="14"/>
  <c r="F77" i="14"/>
  <c r="F103" i="14"/>
  <c r="F133" i="14"/>
  <c r="K153" i="14"/>
  <c r="F9" i="11"/>
  <c r="E10" i="10"/>
  <c r="H153" i="14" l="1"/>
  <c r="I153" i="14"/>
  <c r="J153" i="14"/>
  <c r="G153" i="14"/>
  <c r="J14" i="10"/>
  <c r="F10" i="10"/>
  <c r="J12" i="10"/>
  <c r="I10" i="10"/>
  <c r="H10" i="10"/>
  <c r="G10" i="10"/>
  <c r="J13" i="10"/>
  <c r="J11" i="10"/>
  <c r="F153" i="14" l="1"/>
  <c r="J10" i="10"/>
</calcChain>
</file>

<file path=xl/sharedStrings.xml><?xml version="1.0" encoding="utf-8"?>
<sst xmlns="http://schemas.openxmlformats.org/spreadsheetml/2006/main" count="1112" uniqueCount="271">
  <si>
    <t>Расходы  (тыс. рублей)</t>
  </si>
  <si>
    <t>Средства бюджета городского округа Химки</t>
  </si>
  <si>
    <t>Итого</t>
  </si>
  <si>
    <t>Источник финансирования</t>
  </si>
  <si>
    <t>№ п/п</t>
  </si>
  <si>
    <t>Планируемое значение показателя по годам реализации</t>
  </si>
  <si>
    <t>1.</t>
  </si>
  <si>
    <t>Задачи, направленные на достижение цели</t>
  </si>
  <si>
    <t>Планируемые результаты реализации подпрограммы:</t>
  </si>
  <si>
    <t>Средства бюджета Московской области</t>
  </si>
  <si>
    <t>Мероприятия по реализации подпрограммы</t>
  </si>
  <si>
    <t>Источники финансирования</t>
  </si>
  <si>
    <t>Объем финансирования по годам, (тыс. руб.)</t>
  </si>
  <si>
    <t>Срок исполнения мероприятия</t>
  </si>
  <si>
    <t xml:space="preserve">Ответственный за         
выполнение мероприятия подпрограммы        </t>
  </si>
  <si>
    <t>Наименование подпрограммы</t>
  </si>
  <si>
    <t>Внебюджетные источники</t>
  </si>
  <si>
    <t xml:space="preserve">Муниципальный заказчик подпрограммы </t>
  </si>
  <si>
    <t>Отчетный (базовый) период</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</si>
  <si>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</si>
  <si>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</si>
  <si>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Планируемый объем финансирования на решение данной задачи (тыс.руб.)</t>
  </si>
  <si>
    <t>Результаты выполнения мероприятия подпрограммы</t>
  </si>
  <si>
    <r>
      <rPr>
        <b/>
        <sz val="11"/>
        <rFont val="Times New Roman"/>
        <family val="1"/>
        <charset val="204"/>
      </rPr>
      <t xml:space="preserve">Задача 1  </t>
    </r>
    <r>
      <rPr>
        <sz val="11"/>
        <rFont val="Times New Roman"/>
        <family val="1"/>
        <charset val="204"/>
      </rPr>
      <t xml:space="preserve">  </t>
    </r>
  </si>
  <si>
    <t>%</t>
  </si>
  <si>
    <t>км</t>
  </si>
  <si>
    <t>МБУ "Химдор"</t>
  </si>
  <si>
    <t>Средства Дорожного фонда</t>
  </si>
  <si>
    <t>единица измерения:</t>
  </si>
  <si>
    <t>Увеличение площади поверхности автомобильных дорог и искусственных сооружений на них, приведенных в нормативное состояние с использованием Субсидии и средств бюджета муниципального образования</t>
  </si>
  <si>
    <t>Наименование задачи</t>
  </si>
  <si>
    <t>Поддерживание соответствия потребительских свойств  дорог общего пользования местного значения, элементов обустройства и дорожных сооружений нормативным требованиям,  обеспечение безопасности дорожного движения</t>
  </si>
  <si>
    <t>Поддерживание соответствия потребительских свойств  дорог общего пользования местного значения, элементов обустройства  (2257м²) нормативным требованиям, обеспечение безопасности дорожного движения</t>
  </si>
  <si>
    <t>2017 год</t>
  </si>
  <si>
    <t>2018 год</t>
  </si>
  <si>
    <t>ИТОГО ПО ПОДПРОГРАММЕ:</t>
  </si>
  <si>
    <t>Замена и установка новых автопавильонов на территории г.о. Химки Московской области</t>
  </si>
  <si>
    <t xml:space="preserve">Итого, в т.ч. </t>
  </si>
  <si>
    <t>Содержание и ремонт  средств дорожного регулирования</t>
  </si>
  <si>
    <t>Текущий ремонт дорог (ямочный, большими картами, устройство твердого покрытия  из а/б лома на грунтовых дорогах) и паспортизация</t>
  </si>
  <si>
    <t>Содержание аппарата</t>
  </si>
  <si>
    <t>Содержание и ремонт дождеприемной канализации</t>
  </si>
  <si>
    <t>2019 год</t>
  </si>
  <si>
    <t>2020 год</t>
  </si>
  <si>
    <t>2021 год</t>
  </si>
  <si>
    <t>2017-2021</t>
  </si>
  <si>
    <t>Паспортизация дорог</t>
  </si>
  <si>
    <t>тыс. кв. м</t>
  </si>
  <si>
    <t xml:space="preserve">Управление жилищно-коммунального хозяйства и благоустройства Администрации городского округа Химки </t>
  </si>
  <si>
    <t xml:space="preserve">Наличие светофоров-56  автономных светофоров-обеспечение безопасности дорожного движения, упорядочения движения автотранспорта и снижения ДТП </t>
  </si>
  <si>
    <t xml:space="preserve">Ремонт колодцев на поезжей части дорог (74 шт.) -обеспечение безопасности дорожного движения и снижения  ДТП </t>
  </si>
  <si>
    <t xml:space="preserve">Текущий (ямочный) ремонт, текущий (большими картами) 161319,2 кв м. ремнт.Обеспечение соответствия потребительских свойств дорог нормативным требованиям, безопасности дорожного движения и снижения ДТП </t>
  </si>
  <si>
    <t xml:space="preserve">Текущий (ямочный) ремонт, текущий (большими картами) 101184  кв м. ремнт.Обеспечение соответствия потребительских свойств дорог нормативным требованиям, безопасности дорожного движения и снижения ДТП </t>
  </si>
  <si>
    <t xml:space="preserve">Текущий ремонт дорожного покрытия (53798,6 кв.м.)(ямочный, большими картами , устройство твердого покрытия  из а/б лома на грунтовых дорогах)  </t>
  </si>
  <si>
    <t xml:space="preserve">Прочистка системы ливневой канализации (8607 пог.м. 165 шт.) - обеспечениет безопасности дорожного движения и снижения  ДТП </t>
  </si>
  <si>
    <t xml:space="preserve"> «Развитие и функционирование дорожно-транспортного комплекса городского округа Химки» </t>
  </si>
  <si>
    <t>Всего</t>
  </si>
  <si>
    <t>─</t>
  </si>
  <si>
    <t xml:space="preserve">Всего: </t>
  </si>
  <si>
    <t>2017 г.</t>
  </si>
  <si>
    <t>2018 г.</t>
  </si>
  <si>
    <t>2019 г.</t>
  </si>
  <si>
    <t>2020 г.</t>
  </si>
  <si>
    <t>2021 г.</t>
  </si>
  <si>
    <t>Основная формула для расчета объема финансовых ресурсов на 2015г.=натуральные показатели, согласно титульным спискам*кол-во циклов*единичную расценку на определенный вид работ*НДС=191966,84т.р.*1,076(индекс-дефлятор к 2015г.)=206556т.р.*1,045(индекс-дефлятор к 2016г.)=215851т.р.*1,068(индекс-дефлятор к 2017г.)=230529т.р.*1,068(индекс-дефлятор к 2018г.)=246206т.р.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внесенными Законом МО № 169/2012-ОЗ), прогнозируемые индексы-дефляторы.                                                                                                                                                                                                                                                                                         Стоимость работ за 2015 год указана с учетом проведенных аукционов на запланированный объем работ.</t>
  </si>
  <si>
    <t>За основу берутся утвержденные в управлении  ЖКХиБ расчеты денежных средств на содержание и ремонт мостовых сооружений на 2014год , в общей сумме составляющие 19423т.р.*1,076(индекс-дефлятор к 2015г.)=20899т.р.  *1,045(индекс-дефлятор к 2016г.)=21840т.р. *1,068(индекс-дефлятор к 2017г.)=23325т.р. *1,068(индекс-дефлятор к 2018г.)=24910т.р.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2016 год указана с учетом проведенных аукционов на запланированный объем работ.</t>
  </si>
  <si>
    <t>За основу берутся утвержденные в управлении  ЖКХиБ  единичные расценки на разметку проезжей части в  2014году , согласно которым сумма финансовых ресурсов  на 2014год составляет 13269т.р.*1,076(индекс-дефлятор к 2015г.)=14278т.р.  *1,045(индекс-дефлятор к 2016г.)=14920т.р. *1,068(индекс-дефлятор к 2017г.)=15935т.р. *1,068(индекс-дефлятор к 2018г.)=17018т.р.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объем работ.</t>
  </si>
  <si>
    <t>За основу берутся утвержденные в управлении  ЖКХиБ  единичные расценки на содержание и ремонт средств дорожного регулирования в  2014году , согласно которым сумма финансовых ресурсов  на 2014год составляет 11746т.р.*1,076(индекс-дефлятор к 2015г.)=12639т.р.  *1,045(индекс-дефлятор к 2016г.)=13207т.р. *1,068(индекс-дефлятор к 2017г.)=14105т.р. *1,068(индекс-дефлятор к 2018г.)=15065т.р.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и дополнительный объем работ.</t>
  </si>
  <si>
    <t>Содержание шумозащитного экрана</t>
  </si>
  <si>
    <t>За основу берутся утвержденные в управлении  ЖКХиБ  сметная стоимость содержания шумозащитного экрана.                 Сметная стоимость содержания шумозащитного экрана в  2014году составляет 934т.р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объем работ.</t>
  </si>
  <si>
    <t>Содержание и ремонт светофоров</t>
  </si>
  <si>
    <t>За основу берутся утвержденные в управлении  ЖКХиБ  единичные расценки на содержание и ремонт светофоров в  2014году, согласно которым, сумма финансовых ресурсов  на 2014 год составляет 7985т.р.*1,076(индекс-дефлятор к 2015г.)=8593т.р.  *1,045(индекс-дефлятор к 2016г.)=8979т.р. *1,068(индекс-дефлятор к 2017г.)=9589т.р. *1,068(индекс-дефлятор к 2018г.)=10241т.р.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и дополнительный объем работ.</t>
  </si>
  <si>
    <t>За основу берутся утвержденные в управлении  ЖКХиБ  единичные расценки на ремонт колодцев в  2014году, согласно которым сумма финансовых ресурсов  на 2014год составляет 2841т.р.*1,076(индекс-дефлятор к 2015г.) = 3057т.р. *1,045 (индекс-дефлятор к 2016г.) = 3195т.р. *1,068(индекс-дефлятор к 2017г.)=3412т.р. *1,068 (индекс-дефлятор к 2018г.)=3644т.р.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 внесенными Законом МО № 169/2012-ОЗ), прогнозируемые индексы-дефляторы.                                                                                                                                                                 Стоимость работ за 2014 год указана с учетом проведенных аукционов на запланированный объем работ.</t>
  </si>
  <si>
    <t>За основу берутся утвержденные в управлении  ЖКХиБ  единичные расценки на текущий ремонт дорог в  2014году, согласно которым сумма финансовых ресурсов  , в зависимости от объемов и вида ремонтных работ, составляет: на 2014год - 67355,76т.р; на 2015г.-80108,58т.р.; на 2016г.-84807,31т.р.; на 2017г.-92005,33т.р.; на 2018г.-99694,30т.р.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 внесенными Законом МО № 169/2012-ОЗ).                                                                            Стоимость работ за 2014 год указана с учетом проведенных аукционов на запланированный и дополнительный объем работ</t>
  </si>
  <si>
    <t>Ремонт дорог</t>
  </si>
  <si>
    <t xml:space="preserve">За основу берутся утвержденные в управлении  ЖКХиБ  единичные расценки на капитальный  ремонт дорог в  2014году.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 внесенными Законом МО № 169/2012-ОЗ).                                                                            </t>
  </si>
  <si>
    <t>Ремонт тротуаров в г.о. Химки</t>
  </si>
  <si>
    <t xml:space="preserve">За основу берутся утвержденные в управлении  ЖКХиБ  единичные расценки на капитальный  ремонт дорог в  2014году.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 внесенными Законом МО № 169/2012-ОЗ).                     </t>
  </si>
  <si>
    <t>Налог на имущество</t>
  </si>
  <si>
    <t>Сумма налога на имущество.</t>
  </si>
  <si>
    <t>Штатное расписание</t>
  </si>
  <si>
    <t>Стоимость рассчитана в соответствии с нормативными сметными базами (Тер)</t>
  </si>
  <si>
    <t>Стоимость рассчитана на основании коммерческих предложений</t>
  </si>
  <si>
    <t>№</t>
  </si>
  <si>
    <t>Наименование показателя эффективности реализации подпрограммы муниципальной программы</t>
  </si>
  <si>
    <t>Единица измерения</t>
  </si>
  <si>
    <t>Методика расчета показателя</t>
  </si>
  <si>
    <t>Статистические источники получения информации</t>
  </si>
  <si>
    <t>Периодичность представления</t>
  </si>
  <si>
    <r>
      <rPr>
        <b/>
        <sz val="10"/>
        <rFont val="Times New Roman"/>
        <family val="1"/>
        <charset val="204"/>
      </rPr>
      <t xml:space="preserve">Показатель 1 </t>
    </r>
    <r>
      <rPr>
        <sz val="10"/>
        <rFont val="Times New Roman"/>
        <family val="1"/>
        <charset val="204"/>
      </rPr>
      <t xml:space="preserve">                                                                                                                                        Увеличение площади поверхности автомобильных дорог и искусственных сооружений на них,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</si>
  <si>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r>
      <rPr>
        <b/>
        <sz val="10"/>
        <rFont val="Times New Roman"/>
        <family val="1"/>
        <charset val="204"/>
      </rPr>
      <t>Показатель 2</t>
    </r>
    <r>
      <rPr>
        <sz val="10"/>
        <rFont val="Times New Roman"/>
        <family val="1"/>
        <charset val="204"/>
      </rPr>
      <t xml:space="preserve">                                                                                                                                                Увеличение площади поверхности дворовых территорий многоквартирных домов,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</si>
  <si>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r>
      <rPr>
        <b/>
        <sz val="10"/>
        <rFont val="Times New Roman"/>
        <family val="1"/>
        <charset val="204"/>
      </rPr>
      <t xml:space="preserve">Показатель 3 </t>
    </r>
    <r>
      <rPr>
        <sz val="10"/>
        <rFont val="Times New Roman"/>
        <family val="1"/>
        <charset val="204"/>
      </rPr>
      <t xml:space="preserve">                                                                                                                                                    Доля муниципальных дорог, не отвечающих нормативным требованиям в общей протяженности дорог</t>
    </r>
  </si>
  <si>
    <r>
      <rPr>
        <b/>
        <sz val="10"/>
        <rFont val="Times New Roman"/>
        <family val="1"/>
        <charset val="204"/>
      </rPr>
      <t>Показатель 4</t>
    </r>
    <r>
      <rPr>
        <sz val="10"/>
        <rFont val="Times New Roman"/>
        <family val="1"/>
        <charset val="204"/>
      </rPr>
      <t xml:space="preserve">                                                                                                                                                Протяженность отремонтированных автомобильных дорог общего пользования местного значения с ипользованием субсидий из Дорожного фонда Московской области и средств бюджетов муниципальных образования</t>
    </r>
  </si>
  <si>
    <r>
      <rPr>
        <b/>
        <sz val="10"/>
        <rFont val="Times New Roman"/>
        <family val="1"/>
        <charset val="204"/>
      </rPr>
      <t xml:space="preserve">Показатель 5   </t>
    </r>
    <r>
      <rPr>
        <sz val="10"/>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t>
    </r>
  </si>
  <si>
    <r>
      <rPr>
        <b/>
        <sz val="10"/>
        <rFont val="Times New Roman"/>
        <family val="1"/>
        <charset val="204"/>
      </rPr>
      <t xml:space="preserve">Показатель 6     </t>
    </r>
    <r>
      <rPr>
        <sz val="10"/>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 исходя из расчетной протяженности введенных искусственных сооружений (мостов, мостовых переходов, путепроводов, транспортных развязок)</t>
    </r>
  </si>
  <si>
    <r>
      <rPr>
        <b/>
        <sz val="10"/>
        <rFont val="Times New Roman"/>
        <family val="1"/>
        <charset val="204"/>
      </rPr>
      <t xml:space="preserve">Показатель 7  </t>
    </r>
    <r>
      <rPr>
        <sz val="10"/>
        <rFont val="Times New Roman"/>
        <family val="1"/>
        <charset val="204"/>
      </rPr>
      <t xml:space="preserve">                                                                                                          Прирост протяженности автомобильных дорог местного значения на территории субъекта Российской Федерации в результате строительства новых автомобильных дорог</t>
    </r>
  </si>
  <si>
    <r>
      <rPr>
        <b/>
        <sz val="10"/>
        <rFont val="Times New Roman"/>
        <family val="1"/>
        <charset val="204"/>
      </rPr>
      <t xml:space="preserve">Показатель 8            </t>
    </r>
    <r>
      <rPr>
        <sz val="10"/>
        <rFont val="Times New Roman"/>
        <family val="1"/>
        <charset val="204"/>
      </rPr>
      <t xml:space="preserve">                                                                                                Прирост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t>
    </r>
  </si>
  <si>
    <r>
      <rPr>
        <b/>
        <sz val="10"/>
        <rFont val="Times New Roman"/>
        <family val="1"/>
        <charset val="204"/>
      </rPr>
      <t xml:space="preserve">Показатель 9         </t>
    </r>
    <r>
      <rPr>
        <sz val="10"/>
        <rFont val="Times New Roman"/>
        <family val="1"/>
        <charset val="204"/>
      </rPr>
      <t xml:space="preserve">                                                                                                  Протяженность сети автомобильных дорог общего пользования местного значения на территории субъекта Российской Федерации</t>
    </r>
  </si>
  <si>
    <r>
      <rPr>
        <b/>
        <sz val="10"/>
        <rFont val="Times New Roman"/>
        <family val="1"/>
        <charset val="204"/>
      </rPr>
      <t xml:space="preserve">Показатель 10        </t>
    </r>
    <r>
      <rPr>
        <sz val="10"/>
        <rFont val="Times New Roman"/>
        <family val="1"/>
        <charset val="204"/>
      </rPr>
      <t xml:space="preserve">                                                                                                    Общая протяженность автомобильных дорог общего пользования местного значения, соответствующих нормативным требованиям к транспортно-эксплуатационным показателям на 31 декабря отчетного года</t>
    </r>
  </si>
  <si>
    <r>
      <rPr>
        <b/>
        <sz val="10"/>
        <rFont val="Times New Roman"/>
        <family val="1"/>
        <charset val="204"/>
      </rPr>
      <t xml:space="preserve">Показатель 11 </t>
    </r>
    <r>
      <rPr>
        <sz val="10"/>
        <rFont val="Times New Roman"/>
        <family val="1"/>
        <charset val="204"/>
      </rPr>
      <t xml:space="preserve">                                                                                                                                                    Протяженность сети автомобильных дорог общего пользования местного значения, не отвечающих нормативным требованиям в общей протяженности дорог</t>
    </r>
  </si>
  <si>
    <t>Ежеквартально</t>
  </si>
  <si>
    <t>Оценивается динамика изменения площади поверхности автомобильных дорог и искусственных сооружений на них, приведенных в нормативное состояние с использованием субсидий из Дорожного фонда Московской области и средств бюджета муниципальных образований.
Методика расчета показателя:
Рассчитывается по формуле:
 ∆S = Sн - Sо, где:
Sн – общая первоначальная площадь поверхности автомобильных дорог, соответствующая нормативному состоянию.
Sо – общая площадь поверхности автомобильных дорог, соответствующая нормативному состоянию по итогам использования  субсидий из Дорожного фонда Московской области и средств бюджета муниципальных образований на конец отчетного периода</t>
  </si>
  <si>
    <t>Оценивается динамика изменения площади поверхности дворовых территорий многоквартирных домов, приведенние в нормативное состояние с использованием субсидий из Дорожного фонда Московской области и средств бюджета муниципальных образований.
Методика расчета показателя:
Рассчитывается по формуле:
 ∆S = Sн - Sо, где:
Sн – общая первоначальная площадь поверхности дворовых территорий многоквартирных домов, соответствующая нормативному состоянию.
Sо – общая площадь поверхности дворовых территорий многоквартирных домов, соответствующая нормативному состоянию по итогам использования  субсидий из Дорожного фонда Московской области и средств бюджета муниципальных образований на конец отчетного периода</t>
  </si>
  <si>
    <t>Оценивается доля муниципальных дорог, не отвечающих нормативным требованиям в общей протяженности дорог
Методика расчета показателя:
Рассчитывается по формуле:
 ∆L = (Lо - Lн)/Lо*100% , где:
Lн – протяженность автомобильных дорог, приведенная в нормативное состояние за отчетный период.
Lо – общая площадь протяженность автомобильных дорог на территории муниципального образования.</t>
  </si>
  <si>
    <t>Оценивается количественное значение протяженности отремонтированных автомобильных дорог общего пользования местного значения по результатам использования субсидий из Дорожного фонда Московской области и средств бюджетов муниципальных образования.
Методика расчета показателя:
Рассчитывается по формуле:
 L = Lотр, где:
Lотр – протяженность автомобильных дорог общего пользования местного значения, отремонтированных с использованием субсидий из Дорожного фонда Московской области и средств бюджетов муниципальных образования.</t>
  </si>
  <si>
    <t>Оценивается количественное значение протяженности построенных и реконструированных автомобильных дорог общего пользования местного значения на территории городского округа Химки Московской области
Методика расчета показателя:
Рассчитывается по формуле:
 L = Lр, где:
Lр –  протяженность построенных и реконструированных автомобильных дорог общего пользования местного значения за отчетный период.</t>
  </si>
  <si>
    <t>Оценивается количественное значение  объема ввода в эксплуатацию после строительства и реконструкции автомобильных дорог общего пользования местного значения, исходя из расчетной протяженности введенных искусственных сооружений (мостов, мостовых переходов, путепроводов, транспортных развязок)
Методика расчета показателя:
Рассчитывается по формуле:
 L = Lор, где:
Lор –  протяженность введенных в экплуатацию построенных и реконструированных автомобильных дорог общего пользования местного значения , исходя из расчетной протяженности введенных искусственных сооружений (мостов, мостовых переходов, путепроводов, транспортных развязок) за отчетный период.</t>
  </si>
  <si>
    <t>Оценивается динамика изменения протяженности автомобильных дорог местного значения на территории субъекта Российской Федерации в результате строительства новых автомобильных дорог
Рассчитывается по формуле:
 L = Lно - Lп, где:
Lно –  общая протяженность автомобильных дорог местного значения на территории городского округа Химки в том числе и в результате строительства новых автомобильных дорог за отчетный период.
Lп - первоначальная протяженность автомобильных дорог местного значения на территории городского округа Химки</t>
  </si>
  <si>
    <t>Оценивается динамика изменения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
Рассчитывается по формуле:
 L = Lорн - Lпн, где:
Lорн – общая протяженность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 за отчетный период.
Lпн - протяженность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на начало отченого периода.</t>
  </si>
  <si>
    <t>Оценивается динамика изменения протяженности автомобильных дорог общего пользования местного значения на территории субъекта Российской Федерации.
Рассчитывается по формуле:
 L = Lд
Lд – общая протяженность автомобильных дорог общего пользования местного значения на территории субъекта Российской Федерации.</t>
  </si>
  <si>
    <t xml:space="preserve">Оценивается динамика изменения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Рассчитывается по формуле:
 L = Lтр
Lтр – Общая протяженность автомобильных дорог общего пользования местного значения, соответствующих нормативным требованиям к транспортно-эксплуатационным показателям на 31 декабря отчетного года
</t>
  </si>
  <si>
    <t>Оценивается динамика изменения протяженности сети автомобильных дорог общего пользования местного значения, не отвечающих нормативным требованиям в общей протяженности дорог.
Рассчитывается по формуле:
 L = Lорн - Lпн, где:
L = Lо - Lпн, где:
Lо – общая площадь протяженность автомобильных дорог на территории муниципального образования.
Lпн - протяженность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на начало отченого периода.</t>
  </si>
  <si>
    <t>Приложение № 4
к муниципальной программе</t>
  </si>
  <si>
    <t xml:space="preserve">Управление жилищно-коммунального хозяйства и благоустройства Администрации </t>
  </si>
  <si>
    <t xml:space="preserve">«Дороги Подмосковья» </t>
  </si>
  <si>
    <t>Управление жилищно-коммунального хозяйства и благоустройства Администрации</t>
  </si>
  <si>
    <t>Содержание и ремонт мостовых сооружений  (18 мостов) в соответствии с нормативными требованиями СНиП</t>
  </si>
  <si>
    <t xml:space="preserve">Содержание и ремонт средств дорожного регулирования (дорожные знаки, ограждениия , индивидуальные неровности (12078 шт)-обеспечение безопасности дорожного движения, разделения транспортных потоков, упорядоченияе движения автотранспорта и снижения  ДТП </t>
  </si>
  <si>
    <t xml:space="preserve"> Содержание шумозащитного экрана вдоль Ленинградского шоссе, в р-не жилой застройки, в удовлетворительном состоянии (1221 пм)- снижение превышающего допустимые нормы шума</t>
  </si>
  <si>
    <r>
      <t xml:space="preserve">Приложение № 5
к муниципальной программе </t>
    </r>
    <r>
      <rPr>
        <b/>
        <sz val="11"/>
        <rFont val="Times New Roman"/>
        <family val="1"/>
        <charset val="204"/>
      </rPr>
      <t xml:space="preserve"> </t>
    </r>
  </si>
  <si>
    <t>Приложение № 6
к муниципальной программе</t>
  </si>
  <si>
    <t>Средства Федерального бюджета</t>
  </si>
  <si>
    <t>тыс. кв.м.</t>
  </si>
  <si>
    <t>Оплата налога                                       на имущество, находящегося в оперативном управлении</t>
  </si>
  <si>
    <t>Форма КС-2 к муниципальному контракту. Акт о приемке выполненных работ.</t>
  </si>
  <si>
    <t>Акт № 2  на выполнение работ муниципальной программы. Соглашение "О порядке и условиях предоставления субсидии МБУ "Химдор".</t>
  </si>
  <si>
    <t>Форма КС-2 к муниципальному контракту. Акт о приемке выполненных работ. Акт № 2  на выполнение работ муниципальной программы. Соглашение "О порядке и условиях предоставления субсидии МБУ "Химдор".</t>
  </si>
  <si>
    <t xml:space="preserve">Фонд оплаты труда и начисления на выплату по оплате труда, бесперебойное сожержание аппарата и т.д.                                    </t>
  </si>
  <si>
    <t>Содержание и ремонт сети автомобильных дорог, мостов и путепроводов.</t>
  </si>
  <si>
    <t>Погашение кредиторской задолженности 2016 года</t>
  </si>
  <si>
    <t>Увеличение машиномест на перехватывающих парковках</t>
  </si>
  <si>
    <t>Обустроенность веломаршрутной сети в городском округе</t>
  </si>
  <si>
    <t>Уширение Юбилейного проспекта</t>
  </si>
  <si>
    <t xml:space="preserve"> Установка элементов дорожных конструкций, ГСОДД, модернизация светофорных объектов</t>
  </si>
  <si>
    <t>Устройство дорожной инфраструктуры и благоустройство</t>
  </si>
  <si>
    <t>Лабороторный контроль качества дорог</t>
  </si>
  <si>
    <t>Устройство асфальтобетонного покрытия на грунтовых дорогах</t>
  </si>
  <si>
    <t>Приложение № 2   
к муниципальной программе городского округа Химки</t>
  </si>
  <si>
    <r>
      <rPr>
        <b/>
        <sz val="11"/>
        <rFont val="Times New Roman"/>
        <family val="1"/>
        <charset val="204"/>
      </rPr>
      <t>Показатель 2</t>
    </r>
    <r>
      <rPr>
        <sz val="11"/>
        <rFont val="Times New Roman"/>
        <family val="1"/>
        <charset val="204"/>
      </rPr>
      <t xml:space="preserve">                                                                                                                                                Увеличение площади поверхности дворовых территорий многоквартирных домов,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</si>
  <si>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r>
      <rPr>
        <b/>
        <sz val="11"/>
        <rFont val="Times New Roman"/>
        <family val="1"/>
        <charset val="204"/>
      </rPr>
      <t xml:space="preserve">Показатель 3 </t>
    </r>
    <r>
      <rPr>
        <sz val="11"/>
        <rFont val="Times New Roman"/>
        <family val="1"/>
        <charset val="204"/>
      </rPr>
      <t xml:space="preserve">                                                                                                                                                    Доля муниципальных дорог, не отвечающих нормативным требованиям в общей протяженности дорог</t>
    </r>
  </si>
  <si>
    <r>
      <rPr>
        <b/>
        <sz val="11"/>
        <rFont val="Times New Roman"/>
        <family val="1"/>
        <charset val="204"/>
      </rPr>
      <t>Показатель 4</t>
    </r>
    <r>
      <rPr>
        <sz val="11"/>
        <rFont val="Times New Roman"/>
        <family val="1"/>
        <charset val="204"/>
      </rPr>
      <t xml:space="preserve">                                                                                                                                                Протяженность отремонтированных автомобильных дорог общего пользования местного значения с ипользованием субсидий из Дорожного фонда Московской области и средств бюджетов муниципальных образования</t>
    </r>
  </si>
  <si>
    <r>
      <rPr>
        <b/>
        <sz val="11"/>
        <rFont val="Times New Roman"/>
        <family val="1"/>
        <charset val="204"/>
      </rPr>
      <t xml:space="preserve">Показатель 5   </t>
    </r>
    <r>
      <rPr>
        <sz val="11"/>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t>
    </r>
  </si>
  <si>
    <r>
      <rPr>
        <b/>
        <sz val="11"/>
        <rFont val="Times New Roman"/>
        <family val="1"/>
        <charset val="204"/>
      </rPr>
      <t xml:space="preserve">Показатель 6     </t>
    </r>
    <r>
      <rPr>
        <sz val="11"/>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 исходя из расчетной протяженности введенных искусственных сооружений (мостов, мостовых переходов, путепроводов, транспортных развязок)</t>
    </r>
  </si>
  <si>
    <r>
      <rPr>
        <b/>
        <sz val="11"/>
        <rFont val="Times New Roman"/>
        <family val="1"/>
        <charset val="204"/>
      </rPr>
      <t xml:space="preserve">Показатель 7  </t>
    </r>
    <r>
      <rPr>
        <sz val="11"/>
        <rFont val="Times New Roman"/>
        <family val="1"/>
        <charset val="204"/>
      </rPr>
      <t xml:space="preserve">                                                                                                          Прирост протяженности автомобильных дорог местного значения на территории субъекта Российской Федерации в результате строительства новых автомобильных дорог</t>
    </r>
  </si>
  <si>
    <r>
      <rPr>
        <b/>
        <sz val="11"/>
        <rFont val="Times New Roman"/>
        <family val="1"/>
        <charset val="204"/>
      </rPr>
      <t xml:space="preserve">Показатель 8            </t>
    </r>
    <r>
      <rPr>
        <sz val="11"/>
        <rFont val="Times New Roman"/>
        <family val="1"/>
        <charset val="204"/>
      </rPr>
      <t xml:space="preserve">                                                                                                Прирост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t>
    </r>
  </si>
  <si>
    <r>
      <rPr>
        <b/>
        <sz val="11"/>
        <rFont val="Times New Roman"/>
        <family val="1"/>
        <charset val="204"/>
      </rPr>
      <t xml:space="preserve">Показатель 9         </t>
    </r>
    <r>
      <rPr>
        <sz val="11"/>
        <rFont val="Times New Roman"/>
        <family val="1"/>
        <charset val="204"/>
      </rPr>
      <t xml:space="preserve">                                                                                                  Протяженность сети автомобильных дорог общего пользования местного значения на территории субъекта Российской Федерации</t>
    </r>
  </si>
  <si>
    <r>
      <rPr>
        <b/>
        <sz val="11"/>
        <rFont val="Times New Roman"/>
        <family val="1"/>
        <charset val="204"/>
      </rPr>
      <t xml:space="preserve">Показатель 10        </t>
    </r>
    <r>
      <rPr>
        <sz val="11"/>
        <rFont val="Times New Roman"/>
        <family val="1"/>
        <charset val="204"/>
      </rPr>
      <t xml:space="preserve">                                                                                                    Общая протяженность автомобильных дорог общего пользования местного значения, соответствующих нормативным требованиям к транспортно-эксплуатационным показателям на 31 декабря отчетного года</t>
    </r>
  </si>
  <si>
    <r>
      <rPr>
        <b/>
        <sz val="11"/>
        <rFont val="Times New Roman"/>
        <family val="1"/>
        <charset val="204"/>
      </rPr>
      <t xml:space="preserve">Показатель 11 </t>
    </r>
    <r>
      <rPr>
        <sz val="11"/>
        <rFont val="Times New Roman"/>
        <family val="1"/>
        <charset val="204"/>
      </rPr>
      <t xml:space="preserve">                                                                                                                                                    Протяженность сети автомобильных дорог общего пользования местного значения, не отвечающих нормативным требованиям в общей протяженности дорог</t>
    </r>
  </si>
  <si>
    <t>Всего, в том числе;</t>
  </si>
  <si>
    <t>Паспорт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</si>
  <si>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r>
      <rPr>
        <b/>
        <sz val="11"/>
        <rFont val="Times New Roman"/>
        <family val="1"/>
        <charset val="204"/>
      </rPr>
      <t xml:space="preserve">Показатель 1 </t>
    </r>
    <r>
      <rPr>
        <sz val="11"/>
        <rFont val="Times New Roman"/>
        <family val="1"/>
        <charset val="204"/>
      </rPr>
      <t xml:space="preserve">                                                                                                                                        Увеличение площади поверхности автомобильных дорог и искусственных сооружений на них,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</si>
  <si>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t>Количественные и/или качественные показатели, характеризующие достижение цели и решение задач</t>
  </si>
  <si>
    <t>Базовое значение
показателя (на начало
реализации
подпрограммы)</t>
  </si>
  <si>
    <t>Планируемые результаты реализации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</si>
  <si>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t>Методика расчета значений показателей эффективности реализации подпрограммы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</si>
  <si>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t>Наименование мероприятия подпрограммы</t>
  </si>
  <si>
    <t>Расчет необходимых финансовых ресурсов на реализацию мероприятия</t>
  </si>
  <si>
    <t xml:space="preserve">Общий объем финансовых ресурсов, необходимых для реализации мероприятия, в том числе по годам     </t>
  </si>
  <si>
    <t>Эксплуатационные расходы, возникающие в результате реализации мероприятия</t>
  </si>
  <si>
    <t>Объем
финансирования в 2016 году
(тыс. руб)</t>
  </si>
  <si>
    <t xml:space="preserve">Всего 
(тыс. руб.)        </t>
  </si>
  <si>
    <t>Перечень  мероприятий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</si>
  <si>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t>Средства бюджета
Московской области</t>
  </si>
  <si>
    <t>Основное мероприятие 1. Содержание и ремонт сети автомобильных дорог, мостов и путепроводов</t>
  </si>
  <si>
    <r>
      <rPr>
        <b/>
        <sz val="10"/>
        <rFont val="Times New Roman"/>
        <family val="1"/>
        <charset val="204"/>
      </rPr>
      <t>Задача 1.</t>
    </r>
    <r>
      <rPr>
        <sz val="10"/>
        <rFont val="Times New Roman"/>
        <family val="1"/>
        <charset val="204"/>
      </rPr>
      <t xml:space="preserve">
Содержание и ремонт сети автомобильных дорог, мостов и путепроводов</t>
    </r>
  </si>
  <si>
    <t xml:space="preserve">Содержание и ремонт дорог общего пользования местного значения, элементов обустройства и дорожных сооружений   </t>
  </si>
  <si>
    <t>Содержание и ремонт мостовых сооружений</t>
  </si>
  <si>
    <t>Разметка                              проезжей части дорог</t>
  </si>
  <si>
    <t>1.1.1.1</t>
  </si>
  <si>
    <t>1.1.1.2</t>
  </si>
  <si>
    <t>1.1.1.3</t>
  </si>
  <si>
    <t>1.1.1.4</t>
  </si>
  <si>
    <t>1.1.1.5</t>
  </si>
  <si>
    <t>1.1.1.6</t>
  </si>
  <si>
    <t>1.1.1.7</t>
  </si>
  <si>
    <t>Ремонт колодцев находящихся на проезжей части дорог</t>
  </si>
  <si>
    <t>1.1.1.8</t>
  </si>
  <si>
    <t>1.1.1.9</t>
  </si>
  <si>
    <t>1.1.1.10</t>
  </si>
  <si>
    <t>1.1.1.11</t>
  </si>
  <si>
    <t>1.1.1.12</t>
  </si>
  <si>
    <t>Основное мероприятие 2. Ремонт автомобильных дорог, дворовых территорий и проездов к многоквартирным домам</t>
  </si>
  <si>
    <t>1.1.1.13</t>
  </si>
  <si>
    <t>Софинансирование на капитальный ремонт и ремонт автомобильных дорог общего пользования, дворовых территорий многоквартирных домов, проездов к дворовым территориям</t>
  </si>
  <si>
    <t>1.1.1</t>
  </si>
  <si>
    <t>1.2.1</t>
  </si>
  <si>
    <t>1.2.2</t>
  </si>
  <si>
    <t>1.2.3</t>
  </si>
  <si>
    <t>Замена остановочных павильонов на территории г.о. Химки</t>
  </si>
  <si>
    <t>Замена лифтов в надземном пешеходном переходе на Юбилейном проспекте</t>
  </si>
  <si>
    <t>Уширение проезжей части участка ул. 9 Мая</t>
  </si>
  <si>
    <t>Организация навигации к избирательным участкам</t>
  </si>
  <si>
    <t>Увеличение парковочных мест</t>
  </si>
  <si>
    <t>Устройство велодорожек</t>
  </si>
  <si>
    <t>Установка элементов дорожных конструкций, КСОДД, модернизация светофорных объектов</t>
  </si>
  <si>
    <t>Обоснование финансовых ресурсов, необходимых для реализации мероприятий подпрограммы  «Дороги Подмосковья» муниципальной  программы «Развитие и функционирование дорожно-транспортного комплекса городского округа Химки» на  2017-2021 годы</t>
  </si>
  <si>
    <t>1.1 Содержание и ремонт сети автомобильных дорог, мостов и путепроводов</t>
  </si>
  <si>
    <t xml:space="preserve">Подпрограмма
«Дороги Подмосковья» </t>
  </si>
  <si>
    <r>
      <t>1.1.1</t>
    </r>
    <r>
      <rPr>
        <b/>
        <sz val="10"/>
        <color theme="1"/>
        <rFont val="Times New Roman"/>
        <family val="1"/>
        <charset val="204"/>
      </rPr>
      <t xml:space="preserve"> </t>
    </r>
    <r>
      <rPr>
        <sz val="10"/>
        <color theme="1"/>
        <rFont val="Times New Roman"/>
        <family val="1"/>
        <charset val="204"/>
      </rPr>
      <t>Содержание и ремонт дорог общего пользования местного значения, элементов обустройства и дорожных сооружений</t>
    </r>
  </si>
  <si>
    <t>Основная формула для расчета объема финансовых ресурсов на 2015г.=натуральные показатели, согласно титульным спискам*кол-во циклов*единичную расценку на определенный вид работ*НДС=191966,84т.р.*1,076 (индекс-дефлятор к 2015г.)=206556т.р.*1,045(индекс-дефлятор к 2016г.)=215851т.р.*1,068(индекс-дефлятор к 2017г.)=230529т.р.*1,068(индекс-дефлятор к 2018г.)=246206т.р.                                                                                                                                                                                      Источник формирования цены: нормативы расходов в сфере дорожной деятельности в отношении автомобильных дорог общего пользования местного значения (проект Закона МО "О нормативах стоимости предоставления муниципальных услуг, оказываемых за счет средств бюджетов муниципальных образований МО, применяемых при расчетах межбюджетных трансфертов" (с изменениями, внесенными Законом МО № 169/2012-ОЗ), прогнозируемые индексы-дефляторы.                                                                                                                                                                                                                                                                                         Стоимость работ за 2015 год указана с учетом проведенных аукционов на запланированный объем работ.</t>
  </si>
  <si>
    <t>Уборка дорог общего пользования  местного значения и элементов обустройства (проезжая часть, тротуары, посадочные площадки, обочины, газоны)</t>
  </si>
  <si>
    <t xml:space="preserve">1.1.1.1 Уборка дорог общего пользования  местного значения и элементов обустройства (проезжая часть, тротуары, посадочные площадки, обочины, газоны) </t>
  </si>
  <si>
    <t>Средства  Дорожного фонда</t>
  </si>
  <si>
    <t>1.1.1.2 Содержание и ремонт мостовых сооружений</t>
  </si>
  <si>
    <t>1.1.1.3 Разметка проезжей части дорог</t>
  </si>
  <si>
    <t>1.1.1.4 Содержание и ремонт  средств дорожного регулирования</t>
  </si>
  <si>
    <t>1.1.1.5 Содержание шумозащитного экрана</t>
  </si>
  <si>
    <t>1.1.1.6 Содержание и ремонт светофоров</t>
  </si>
  <si>
    <t>1.1.1.7 Ремонт  колодцев, находящихся на проезжей части  дорог</t>
  </si>
  <si>
    <t>1.1.1.8 Текущий ремонт дорог (ямочный, большими картами, устройство твердого покрытия  из а/б лома на грунтовых дорогах) и паспортизация</t>
  </si>
  <si>
    <t>1.1.1.9 Ремонт дорог</t>
  </si>
  <si>
    <t>1.1.1.10 Ремонт тротуаров в г.о. Химки</t>
  </si>
  <si>
    <t>1.1.1.11 Налог на имущество</t>
  </si>
  <si>
    <t xml:space="preserve">1.1.1.12 Содержание аппарата       </t>
  </si>
  <si>
    <t>1.1.1.13 Содержание и ремонт дождеприемной канализации</t>
  </si>
  <si>
    <t>1.2. Ремонт автомобильных дорог, дворовых территорий и проездов к многоквартирным домам</t>
  </si>
  <si>
    <t>1.2.1 Софинансирование на капитальный ремонт и ремонт автомобильных дорог общего пользования, дворовых территорий многоквартирных домов, проездов к дворовым территориям</t>
  </si>
  <si>
    <t>1.2.4 Замена лифтов в надземном пешеходном переходе на Юбилейном проспекте</t>
  </si>
  <si>
    <t>1.2.4</t>
  </si>
  <si>
    <t>1.2.5</t>
  </si>
  <si>
    <t>1.2.5 Уширение проезжей части участка ул. 9 Мая</t>
  </si>
  <si>
    <t>1.2.6</t>
  </si>
  <si>
    <t>1.2.7</t>
  </si>
  <si>
    <t>1.2.8</t>
  </si>
  <si>
    <t>1.2.9</t>
  </si>
  <si>
    <t>1.2.10</t>
  </si>
  <si>
    <t>1.2.11</t>
  </si>
  <si>
    <t>1.2.12</t>
  </si>
  <si>
    <t>1.2.13</t>
  </si>
  <si>
    <t>1.2.6 Организация навигации к избирательным участкам</t>
  </si>
  <si>
    <t>1.2.7 Увеличение парковочных мест</t>
  </si>
  <si>
    <t>1.2.8 Устройство велодорожек</t>
  </si>
  <si>
    <t>1.2.9 Уширение Юбилейного проспекта</t>
  </si>
  <si>
    <t>1.2.10 Установка элементов дорожных конструкций, ГСОДД, модернизация светофорных объектов</t>
  </si>
  <si>
    <t>1.2.11 Устройство дорожной инфраструктуры и благоустройство</t>
  </si>
  <si>
    <t>1.2.12 Лабороторный контроль качества дорог</t>
  </si>
  <si>
    <t>1.2.13 Устройство асфальтобетонного покрытия на грунтовых дорогах</t>
  </si>
  <si>
    <t>Приложение № 7    
к муниципальной программе городского округа Химки</t>
  </si>
  <si>
    <t>№
п/п</t>
  </si>
  <si>
    <t>Перечень стандартных процедур, обеспечивающих выполнение основного мероприятия, с указанием предельных сроков их исполнения</t>
  </si>
  <si>
    <t>Ответственный исполнитель (управление, отдел, должность, ФИО)</t>
  </si>
  <si>
    <t>Планируемый результат исполнения</t>
  </si>
  <si>
    <t>I квартал</t>
  </si>
  <si>
    <t>II квартал</t>
  </si>
  <si>
    <t>III квартал</t>
  </si>
  <si>
    <t>IV квартал</t>
  </si>
  <si>
    <t>Проведение процедуры закупок для муниципальных нужд в рамках плана закупок</t>
  </si>
  <si>
    <t xml:space="preserve"> +</t>
  </si>
  <si>
    <t>Временно исполняющий обязанности заместителя Главы Администрации городского округа</t>
  </si>
  <si>
    <t>________________/Э.Д. Джиоев/</t>
  </si>
  <si>
    <t xml:space="preserve">«Развитие и функционирование дорожно-транспортного комплекса городского округа Химки» </t>
  </si>
  <si>
    <t>«Дорожная карта» по выполнению основного мероприятия «Содержание и ремонт сети автомобильных дорог, мостов и путепроводов», подпрограммы «Дороги Подмосковья»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на 2017-2021 годы</t>
  </si>
  <si>
    <t xml:space="preserve"> Исполняющий обязанности директора  МБУ "Химдор"
 Королев С.Н.</t>
  </si>
  <si>
    <t>Приложение № 8    
к муниципальной программе городского округа Химки</t>
  </si>
  <si>
    <t>«Дорожная карта» по выполнению основного мероприятия «Ремонт автомобильных дорог, дворовых территорий и проездов к многоквартирным домам», подпрограммы «Дороги Подмосковья»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на 2017-2021 годы</t>
  </si>
  <si>
    <t xml:space="preserve"> «Развитие и функционирование дорожно-транспортного комплекса городского округа Химки»</t>
  </si>
  <si>
    <t>Приложение № 3  
к муниципальной программе городского округа Химки</t>
  </si>
  <si>
    <t>Задача 1. Содержание и ремонт сети автомобильных дорог, мостов и путепроводов, тыс. руб.</t>
  </si>
  <si>
    <r>
      <rPr>
        <b/>
        <sz val="11"/>
        <rFont val="Times New Roman"/>
        <family val="1"/>
        <charset val="204"/>
      </rPr>
      <t xml:space="preserve">Показатель 1 </t>
    </r>
    <r>
      <rPr>
        <sz val="11"/>
        <rFont val="Times New Roman"/>
        <family val="1"/>
        <charset val="204"/>
      </rPr>
      <t xml:space="preserve">                                                                                                                                        
Увеличение площади поверхности автомобильных дорог и искусственных сооружений на них, приведенние в нормативное состояние с использованием субсидий из Дорожного фонда Московской области и средств бюджетов муниципальных образований</t>
    </r>
  </si>
  <si>
    <r>
      <rPr>
        <b/>
        <sz val="11"/>
        <rFont val="Times New Roman"/>
        <family val="1"/>
        <charset val="204"/>
      </rPr>
      <t>Показатель 2</t>
    </r>
    <r>
      <rPr>
        <sz val="11"/>
        <rFont val="Times New Roman"/>
        <family val="1"/>
        <charset val="204"/>
      </rPr>
      <t xml:space="preserve">                                                                                                                                                
Увеличение площади поверхности дворовых территорий многоквартирных домов, приведенние в нормативное состояние с использованием субсидий из Дорожного фонда Московской области и средств бюджета муниципальных образований</t>
    </r>
  </si>
  <si>
    <r>
      <rPr>
        <b/>
        <sz val="11"/>
        <rFont val="Times New Roman"/>
        <family val="1"/>
        <charset val="204"/>
      </rPr>
      <t xml:space="preserve">Показатель 3 </t>
    </r>
    <r>
      <rPr>
        <sz val="11"/>
        <rFont val="Times New Roman"/>
        <family val="1"/>
        <charset val="204"/>
      </rPr>
      <t xml:space="preserve">                                                                                                                                                    
Доля муниципальных дорог, не отвечающих нормативным требованиям в общей протяженности дорог</t>
    </r>
  </si>
  <si>
    <r>
      <rPr>
        <b/>
        <sz val="11"/>
        <rFont val="Times New Roman"/>
        <family val="1"/>
        <charset val="204"/>
      </rPr>
      <t>Показатель 4</t>
    </r>
    <r>
      <rPr>
        <sz val="11"/>
        <rFont val="Times New Roman"/>
        <family val="1"/>
        <charset val="204"/>
      </rPr>
      <t xml:space="preserve">                                                                                                                                                
Протяженность отремонтированных автомобильных дорог общего пользования местного значения с ипользованием субсидий из Дорожного фонда Московской области и средств бюджетов муниципальных образования</t>
    </r>
  </si>
  <si>
    <r>
      <rPr>
        <b/>
        <sz val="11"/>
        <rFont val="Times New Roman"/>
        <family val="1"/>
        <charset val="204"/>
      </rPr>
      <t xml:space="preserve">Показатель 5   </t>
    </r>
    <r>
      <rPr>
        <sz val="11"/>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t>
    </r>
  </si>
  <si>
    <r>
      <rPr>
        <b/>
        <sz val="11"/>
        <rFont val="Times New Roman"/>
        <family val="1"/>
        <charset val="204"/>
      </rPr>
      <t xml:space="preserve">Показатель 6     </t>
    </r>
    <r>
      <rPr>
        <sz val="11"/>
        <rFont val="Times New Roman"/>
        <family val="1"/>
        <charset val="204"/>
      </rPr>
      <t xml:space="preserve">                                                                                                       
Объемы ввода в эксплуатацию после строительства и реконструкции автомобильных дорог общего пользования местного значения, исходя из расчетной протяженности введенных искусственных сооружений (мостов, мостовых переходов, путепроводов, транспортных развязок)</t>
    </r>
  </si>
  <si>
    <r>
      <rPr>
        <b/>
        <sz val="11"/>
        <rFont val="Times New Roman"/>
        <family val="1"/>
        <charset val="204"/>
      </rPr>
      <t xml:space="preserve">Показатель 7  </t>
    </r>
    <r>
      <rPr>
        <sz val="11"/>
        <rFont val="Times New Roman"/>
        <family val="1"/>
        <charset val="204"/>
      </rPr>
      <t xml:space="preserve">                                                                                                          
Прирост протяженности автомобильных дорог местного значения на территории субъекта Российской Федерации в результате строительства новых автомобильных дорог</t>
    </r>
  </si>
  <si>
    <r>
      <rPr>
        <b/>
        <sz val="11"/>
        <rFont val="Times New Roman"/>
        <family val="1"/>
        <charset val="204"/>
      </rPr>
      <t xml:space="preserve">Показатель 8            </t>
    </r>
    <r>
      <rPr>
        <sz val="11"/>
        <rFont val="Times New Roman"/>
        <family val="1"/>
        <charset val="204"/>
      </rPr>
      <t xml:space="preserve">                                                                                                
Прирост протяженности автомобильных дорог общего пользования местного значения на территории субъекта Российской Федерации, соответствующих нормативным требованиям к транспортно-эксплуатационным показателям, в результате реконструкции автомобильных дорог</t>
    </r>
  </si>
  <si>
    <r>
      <rPr>
        <b/>
        <sz val="11"/>
        <rFont val="Times New Roman"/>
        <family val="1"/>
        <charset val="204"/>
      </rPr>
      <t xml:space="preserve">Показатель 9         </t>
    </r>
    <r>
      <rPr>
        <sz val="11"/>
        <rFont val="Times New Roman"/>
        <family val="1"/>
        <charset val="204"/>
      </rPr>
      <t xml:space="preserve">                                                                                                  
Протяженность сети автомобильных дорог общего пользования местного значения на территории субъекта Российской Федерации</t>
    </r>
  </si>
  <si>
    <r>
      <rPr>
        <b/>
        <sz val="11"/>
        <rFont val="Times New Roman"/>
        <family val="1"/>
        <charset val="204"/>
      </rPr>
      <t xml:space="preserve">Показатель 10        </t>
    </r>
    <r>
      <rPr>
        <sz val="11"/>
        <rFont val="Times New Roman"/>
        <family val="1"/>
        <charset val="204"/>
      </rPr>
      <t xml:space="preserve">                                                                                                    
Общая протяженность автомобильных дорог общего пользования местного значения, соответствующих нормативным требованиям к транспортно-эксплуатационным показателям на 31 декабря отчетного года</t>
    </r>
  </si>
  <si>
    <r>
      <rPr>
        <b/>
        <sz val="11"/>
        <rFont val="Times New Roman"/>
        <family val="1"/>
        <charset val="204"/>
      </rPr>
      <t xml:space="preserve">Показатель 11 </t>
    </r>
    <r>
      <rPr>
        <sz val="11"/>
        <rFont val="Times New Roman"/>
        <family val="1"/>
        <charset val="204"/>
      </rPr>
      <t xml:space="preserve">                                                                                                                                                    
Протяженность сети автомобильных дорог общего пользования местного значения, не отвечающих нормативным требованиям в общей протяженности дорог</t>
    </r>
  </si>
  <si>
    <t xml:space="preserve">Нанесение разметки на проезжей части дорог (296,7 км) - упорядочение движения автотранспорта и снижение  ДТП </t>
  </si>
  <si>
    <t>в том числе средства Дорожного фонда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</si>
</sst>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р_._-;\-* #,##0_р_._-;_-* &quot;-&quot;_р_._-;_-@_-"/>
  </numFmts>
  <fonts count="17" x14ac:knownFonts="1">
    <font>
      <sz val="10"/>
      <name val="Arial"/>
    </font>
    <font>
      <sz val="11"/>
      <name val="Times New Roman"/>
      <family val="1"/>
      <charset val="204"/>
    </font>
    <font>
      <sz val="12"/>
      <name val="Times New Roman"/>
      <family val="1"/>
      <charset val="204"/>
    </font>
    <font>
      <b/>
      <sz val="11"/>
      <name val="Times New Roman"/>
      <family val="1"/>
      <charset val="204"/>
    </font>
    <font>
      <sz val="10"/>
      <name val="Times New Roman"/>
      <family val="1"/>
      <charset val="204"/>
    </font>
    <font>
      <i/>
      <sz val="11"/>
      <name val="Times New Roman"/>
      <family val="1"/>
      <charset val="204"/>
    </font>
    <font>
      <sz val="11"/>
      <name val="Arial"/>
      <family val="2"/>
      <charset val="204"/>
    </font>
    <font>
      <sz val="7"/>
      <name val="Times New Roman"/>
      <family val="1"/>
      <charset val="204"/>
    </font>
    <font>
      <sz val="11"/>
      <name val="Calibri"/>
      <family val="2"/>
      <charset val="204"/>
    </font>
    <font>
      <b/>
      <sz val="10"/>
      <name val="Times New Roman"/>
      <family val="1"/>
      <charset val="204"/>
    </font>
    <font>
      <sz val="11"/>
      <color theme="1"/>
      <name val="Times New Roman"/>
      <family val="1"/>
      <charset val="204"/>
    </font>
    <font>
      <sz val="10"/>
      <color theme="1"/>
      <name val="Times New Roman"/>
      <family val="1"/>
      <charset val="204"/>
    </font>
    <font>
      <i/>
      <sz val="10"/>
      <name val="Arial"/>
      <family val="2"/>
      <charset val="204"/>
    </font>
    <font>
      <b/>
      <sz val="10"/>
      <color theme="1"/>
      <name val="Times New Roman"/>
      <family val="1"/>
      <charset val="204"/>
    </font>
    <font>
      <sz val="8"/>
      <color theme="1"/>
      <name val="Times New Roman"/>
      <family val="1"/>
      <charset val="204"/>
    </font>
    <font>
      <b/>
      <sz val="10.5"/>
      <name val="Times New Roman"/>
      <family val="1"/>
      <charset val="204"/>
    </font>
    <font>
      <i/>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9">
    <xf numFmtId="0" fontId="0" fillId="0" borderId="0" xfId="0"/>
    <xf numFmtId="0" fontId="2" fillId="0" borderId="0" xfId="0" applyFont="1"/>
    <xf numFmtId="0" fontId="4" fillId="0" borderId="0" xfId="0" applyFont="1" applyAlignment="1">
      <alignment horizontal="center" vertical="center" wrapText="1"/>
    </xf>
    <xf numFmtId="0" fontId="4" fillId="0" borderId="0" xfId="0" applyFont="1"/>
    <xf numFmtId="0" fontId="4" fillId="2" borderId="0" xfId="0" applyFont="1" applyFill="1"/>
    <xf numFmtId="4" fontId="1" fillId="0" borderId="0" xfId="0" applyNumberFormat="1" applyFont="1" applyFill="1" applyBorder="1"/>
    <xf numFmtId="0" fontId="2" fillId="0" borderId="0" xfId="0" applyFont="1" applyFill="1"/>
    <xf numFmtId="0" fontId="4" fillId="0" borderId="0" xfId="0" applyFont="1" applyFill="1"/>
    <xf numFmtId="0" fontId="1" fillId="0" borderId="0" xfId="0" applyFont="1" applyFill="1"/>
    <xf numFmtId="0" fontId="4" fillId="0" borderId="0" xfId="0" applyFont="1" applyFill="1" applyBorder="1"/>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Alignment="1">
      <alignment horizontal="center" vertical="center" wrapText="1"/>
    </xf>
    <xf numFmtId="0" fontId="0" fillId="0" borderId="0" xfId="0" applyFill="1"/>
    <xf numFmtId="0" fontId="6" fillId="0" borderId="0" xfId="0" applyFont="1" applyFill="1" applyAlignment="1">
      <alignment horizontal="right"/>
    </xf>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lignment horizontal="left" vertical="top" wrapText="1"/>
    </xf>
    <xf numFmtId="0" fontId="7" fillId="0" borderId="0" xfId="0" applyFont="1" applyFill="1" applyBorder="1" applyAlignment="1" applyProtection="1">
      <alignment horizontal="left" vertical="top" wrapText="1"/>
      <protection locked="0"/>
    </xf>
    <xf numFmtId="0" fontId="8" fillId="0" borderId="0"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Fill="1" applyAlignment="1">
      <alignment horizontal="center"/>
    </xf>
    <xf numFmtId="0" fontId="4" fillId="0" borderId="0" xfId="0" applyFont="1" applyFill="1" applyAlignment="1">
      <alignment horizontal="center" wrapText="1"/>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3" fontId="3"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4" fillId="3" borderId="0" xfId="0" applyFont="1" applyFill="1"/>
    <xf numFmtId="164" fontId="4" fillId="0" borderId="0" xfId="0" applyNumberFormat="1" applyFont="1" applyFill="1" applyAlignment="1">
      <alignment horizontal="center" vertical="center"/>
    </xf>
    <xf numFmtId="0" fontId="0" fillId="0" borderId="0" xfId="0" applyFill="1" applyBorder="1"/>
    <xf numFmtId="0" fontId="1" fillId="0" borderId="0" xfId="0" applyFont="1" applyFill="1" applyBorder="1" applyAlignment="1">
      <alignment wrapText="1"/>
    </xf>
    <xf numFmtId="0" fontId="0" fillId="0" borderId="0" xfId="0" applyFill="1" applyAlignment="1">
      <alignment horizontal="center" vertical="center" wrapText="1"/>
    </xf>
    <xf numFmtId="0" fontId="0" fillId="0" borderId="0" xfId="0" applyFill="1" applyBorder="1" applyProtection="1">
      <protection locked="0"/>
    </xf>
    <xf numFmtId="0" fontId="0" fillId="0" borderId="0" xfId="0" applyFill="1" applyProtection="1">
      <protection locked="0"/>
    </xf>
    <xf numFmtId="3" fontId="2" fillId="0" borderId="0" xfId="0" applyNumberFormat="1" applyFont="1" applyFill="1" applyBorder="1" applyAlignment="1">
      <alignment vertical="center" wrapText="1"/>
    </xf>
    <xf numFmtId="3" fontId="4" fillId="0" borderId="0" xfId="0" applyNumberFormat="1" applyFont="1" applyFill="1"/>
    <xf numFmtId="0" fontId="1" fillId="0" borderId="1" xfId="0" applyFont="1" applyFill="1" applyBorder="1" applyAlignment="1">
      <alignment horizontal="center" vertical="top" wrapText="1"/>
    </xf>
    <xf numFmtId="1" fontId="4" fillId="0" borderId="1" xfId="0" applyNumberFormat="1" applyFont="1" applyFill="1" applyBorder="1" applyAlignment="1">
      <alignment horizontal="center" vertical="center"/>
    </xf>
    <xf numFmtId="0" fontId="1" fillId="0" borderId="0" xfId="0" applyFont="1"/>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1" xfId="0" applyFont="1" applyFill="1" applyBorder="1" applyAlignment="1">
      <alignment vertical="top" wrapText="1"/>
    </xf>
    <xf numFmtId="0" fontId="1" fillId="0" borderId="0" xfId="0" applyFont="1" applyAlignment="1"/>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1" fillId="0" borderId="1" xfId="0" applyNumberFormat="1" applyFont="1" applyBorder="1" applyAlignment="1">
      <alignment horizontal="center" vertical="center"/>
    </xf>
    <xf numFmtId="0" fontId="10" fillId="0" borderId="1" xfId="0"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0" xfId="0" applyFont="1" applyFill="1"/>
    <xf numFmtId="0" fontId="6" fillId="0" borderId="0" xfId="0" applyFont="1" applyFill="1" applyAlignment="1">
      <alignment horizontal="center" vertical="center"/>
    </xf>
    <xf numFmtId="3" fontId="1" fillId="0" borderId="0" xfId="0" applyNumberFormat="1" applyFont="1" applyFill="1" applyBorder="1"/>
    <xf numFmtId="164" fontId="1" fillId="0" borderId="0" xfId="0" applyNumberFormat="1" applyFont="1" applyFill="1" applyBorder="1" applyAlignment="1">
      <alignment horizontal="center" vertical="center"/>
    </xf>
    <xf numFmtId="0" fontId="1" fillId="0" borderId="0" xfId="0" applyFont="1" applyFill="1" applyBorder="1"/>
    <xf numFmtId="0" fontId="1" fillId="0" borderId="0" xfId="0" applyFont="1" applyFill="1" applyAlignment="1">
      <alignment vertical="center" wrapText="1"/>
    </xf>
    <xf numFmtId="1"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xf>
    <xf numFmtId="3" fontId="13"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 fillId="0" borderId="0" xfId="0" applyFont="1" applyFill="1" applyAlignment="1">
      <alignment horizontal="left" vertical="top"/>
    </xf>
    <xf numFmtId="0" fontId="2" fillId="0" borderId="0" xfId="0" applyFont="1" applyFill="1" applyBorder="1" applyAlignment="1">
      <alignment horizontal="left" vertical="top" wrapText="1"/>
    </xf>
    <xf numFmtId="0" fontId="4" fillId="0" borderId="0" xfId="0" applyFont="1" applyFill="1" applyAlignment="1">
      <alignment horizontal="left" vertical="top"/>
    </xf>
    <xf numFmtId="3" fontId="9"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xf>
    <xf numFmtId="1"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xf>
    <xf numFmtId="0" fontId="12" fillId="0" borderId="0" xfId="0" applyFont="1" applyFill="1" applyBorder="1" applyProtection="1">
      <protection locked="0"/>
    </xf>
    <xf numFmtId="0" fontId="12" fillId="0" borderId="0" xfId="0" applyFont="1" applyFill="1" applyProtection="1">
      <protection locked="0"/>
    </xf>
    <xf numFmtId="0" fontId="13"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ill="1" applyAlignment="1">
      <alignment horizontal="center" vertical="center"/>
    </xf>
    <xf numFmtId="3" fontId="13" fillId="0" borderId="4" xfId="0" applyNumberFormat="1" applyFont="1" applyFill="1" applyBorder="1" applyAlignment="1">
      <alignment horizontal="right" vertical="center" indent="3"/>
    </xf>
    <xf numFmtId="3" fontId="13" fillId="0" borderId="6" xfId="0" applyNumberFormat="1" applyFont="1" applyFill="1" applyBorder="1" applyAlignment="1">
      <alignment horizontal="right" vertical="center" indent="3"/>
    </xf>
    <xf numFmtId="3" fontId="11" fillId="0" borderId="6" xfId="0" applyNumberFormat="1" applyFont="1" applyFill="1" applyBorder="1" applyAlignment="1">
      <alignment horizontal="right" vertical="center" indent="3"/>
    </xf>
    <xf numFmtId="3" fontId="11" fillId="0" borderId="8" xfId="0" applyNumberFormat="1" applyFont="1" applyFill="1" applyBorder="1" applyAlignment="1">
      <alignment horizontal="right" vertical="center" indent="3"/>
    </xf>
    <xf numFmtId="3" fontId="4" fillId="0" borderId="6" xfId="0" applyNumberFormat="1" applyFont="1" applyFill="1" applyBorder="1" applyAlignment="1">
      <alignment horizontal="right" vertical="center" indent="3"/>
    </xf>
    <xf numFmtId="3" fontId="4" fillId="0" borderId="8" xfId="0" applyNumberFormat="1" applyFont="1" applyFill="1" applyBorder="1" applyAlignment="1">
      <alignment horizontal="right" vertical="center" indent="3"/>
    </xf>
    <xf numFmtId="0" fontId="2" fillId="0" borderId="0" xfId="0" applyFont="1" applyFill="1" applyBorder="1"/>
    <xf numFmtId="0" fontId="1" fillId="0" borderId="10" xfId="0" applyFont="1" applyFill="1" applyBorder="1" applyAlignment="1">
      <alignment horizontal="center" vertic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2" fillId="0" borderId="0" xfId="0" applyFont="1" applyFill="1" applyAlignment="1">
      <alignment horizontal="center"/>
    </xf>
    <xf numFmtId="3" fontId="11" fillId="0" borderId="1" xfId="0" applyNumberFormat="1" applyFont="1" applyFill="1" applyBorder="1" applyAlignment="1">
      <alignment horizontal="center" vertical="center"/>
    </xf>
    <xf numFmtId="1" fontId="16" fillId="0" borderId="1" xfId="0" applyNumberFormat="1" applyFont="1" applyFill="1" applyBorder="1" applyAlignment="1">
      <alignment horizontal="left" vertical="top" wrapText="1"/>
    </xf>
    <xf numFmtId="3" fontId="16"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3" fillId="0" borderId="0" xfId="0" applyFont="1" applyFill="1" applyBorder="1" applyAlignment="1">
      <alignment horizontal="center" wrapText="1"/>
    </xf>
    <xf numFmtId="0" fontId="1" fillId="0" borderId="11" xfId="0"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0" xfId="0" applyFont="1" applyAlignment="1">
      <alignment horizontal="right"/>
    </xf>
    <xf numFmtId="0" fontId="1" fillId="0" borderId="0" xfId="0" applyFont="1" applyAlignment="1">
      <alignment horizontal="right" wrapText="1"/>
    </xf>
    <xf numFmtId="0" fontId="1" fillId="0" borderId="1" xfId="0" applyFont="1" applyBorder="1" applyAlignment="1">
      <alignment horizontal="center"/>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10" xfId="0" applyFont="1" applyFill="1" applyBorder="1" applyAlignment="1">
      <alignment horizontal="center" vertical="top" wrapText="1"/>
    </xf>
    <xf numFmtId="3" fontId="8"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0" fontId="1" fillId="0" borderId="0" xfId="0" applyFont="1" applyFill="1" applyAlignment="1">
      <alignment horizontal="right" vertical="top"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right" wrapText="1"/>
    </xf>
    <xf numFmtId="0" fontId="13" fillId="0" borderId="2"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1" fontId="11" fillId="0" borderId="2" xfId="0" applyNumberFormat="1" applyFont="1" applyFill="1" applyBorder="1" applyAlignment="1">
      <alignment horizontal="left" vertical="top" wrapText="1"/>
    </xf>
    <xf numFmtId="1" fontId="11" fillId="0" borderId="9" xfId="0" applyNumberFormat="1" applyFont="1" applyFill="1" applyBorder="1" applyAlignment="1">
      <alignment horizontal="left" vertical="top" wrapText="1"/>
    </xf>
    <xf numFmtId="1" fontId="11" fillId="0" borderId="10"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1" fontId="4" fillId="0" borderId="1"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1" fillId="0" borderId="0" xfId="0" applyFont="1" applyFill="1" applyAlignment="1">
      <alignment horizontal="right" vertical="center" wrapText="1"/>
    </xf>
    <xf numFmtId="1" fontId="4" fillId="0" borderId="1" xfId="0" applyNumberFormat="1" applyFont="1" applyFill="1" applyBorder="1" applyAlignment="1">
      <alignment horizontal="left" vertical="top" wrapText="1"/>
    </xf>
    <xf numFmtId="1" fontId="4" fillId="0" borderId="9"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9" fillId="0" borderId="11" xfId="0" applyNumberFormat="1" applyFont="1" applyFill="1" applyBorder="1" applyAlignment="1">
      <alignment horizontal="left" vertical="top" wrapText="1"/>
    </xf>
    <xf numFmtId="1" fontId="9" fillId="0" borderId="12" xfId="0" applyNumberFormat="1" applyFont="1" applyFill="1" applyBorder="1" applyAlignment="1">
      <alignment horizontal="left" vertical="top" wrapText="1"/>
    </xf>
    <xf numFmtId="1" fontId="9" fillId="0" borderId="13" xfId="0" applyNumberFormat="1" applyFont="1" applyFill="1" applyBorder="1" applyAlignment="1">
      <alignment horizontal="left" vertical="top" wrapText="1"/>
    </xf>
    <xf numFmtId="49" fontId="4" fillId="0" borderId="1" xfId="0" applyNumberFormat="1" applyFont="1" applyFill="1" applyBorder="1" applyAlignment="1">
      <alignment horizontal="center" vertical="center" wrapText="1"/>
    </xf>
    <xf numFmtId="1" fontId="4" fillId="0" borderId="2" xfId="0" applyNumberFormat="1" applyFont="1" applyFill="1" applyBorder="1" applyAlignment="1">
      <alignment horizontal="left" vertical="top" wrapText="1"/>
    </xf>
    <xf numFmtId="1" fontId="4" fillId="0" borderId="9" xfId="0" applyNumberFormat="1" applyFont="1" applyFill="1" applyBorder="1" applyAlignment="1">
      <alignment horizontal="left" vertical="top" wrapText="1"/>
    </xf>
    <xf numFmtId="1" fontId="4" fillId="0" borderId="10" xfId="0" applyNumberFormat="1" applyFont="1" applyFill="1" applyBorder="1" applyAlignment="1">
      <alignment horizontal="left" vertical="top" wrapText="1"/>
    </xf>
    <xf numFmtId="1"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xf>
    <xf numFmtId="1" fontId="4" fillId="0" borderId="9" xfId="0" applyNumberFormat="1" applyFont="1" applyFill="1" applyBorder="1" applyAlignment="1">
      <alignment horizontal="center" vertical="center"/>
    </xf>
    <xf numFmtId="1" fontId="13"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2" fillId="0" borderId="0" xfId="0" applyFont="1" applyFill="1" applyAlignment="1">
      <alignment horizontal="center"/>
    </xf>
    <xf numFmtId="0" fontId="15"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0;&#1085;&#1080;&#1075;&#1072;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5"/>
    </sheetNames>
    <sheetDataSet>
      <sheetData sheetId="0" refreshError="1">
        <row r="12">
          <cell r="G12">
            <v>527400</v>
          </cell>
        </row>
        <row r="15">
          <cell r="F15">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workbookViewId="0">
      <selection activeCell="A3" sqref="A3:J3"/>
    </sheetView>
  </sheetViews>
  <sheetFormatPr defaultColWidth="9.109375" defaultRowHeight="13.8" x14ac:dyDescent="0.25"/>
  <cols>
    <col min="1" max="1" width="45.109375" style="41" customWidth="1"/>
    <col min="2" max="2" width="17.44140625" style="41" customWidth="1"/>
    <col min="3" max="3" width="19.109375" style="41" customWidth="1"/>
    <col min="4" max="4" width="25.44140625" style="41" customWidth="1"/>
    <col min="5" max="10" width="12.6640625" style="41" customWidth="1"/>
    <col min="11" max="16384" width="9.109375" style="41"/>
  </cols>
  <sheetData>
    <row r="1" spans="1:10" ht="30.75" customHeight="1" x14ac:dyDescent="0.25">
      <c r="G1" s="110" t="s">
        <v>137</v>
      </c>
      <c r="H1" s="110"/>
      <c r="I1" s="110"/>
      <c r="J1" s="110"/>
    </row>
    <row r="2" spans="1:10" x14ac:dyDescent="0.25">
      <c r="D2" s="109" t="s">
        <v>255</v>
      </c>
      <c r="E2" s="109"/>
      <c r="F2" s="109"/>
      <c r="G2" s="109"/>
      <c r="H2" s="109"/>
      <c r="I2" s="109"/>
      <c r="J2" s="109"/>
    </row>
    <row r="3" spans="1:10" ht="29.25" customHeight="1" x14ac:dyDescent="0.25">
      <c r="A3" s="105" t="s">
        <v>149</v>
      </c>
      <c r="B3" s="105"/>
      <c r="C3" s="105"/>
      <c r="D3" s="105"/>
      <c r="E3" s="105"/>
      <c r="F3" s="105"/>
      <c r="G3" s="105"/>
      <c r="H3" s="105"/>
      <c r="I3" s="105"/>
      <c r="J3" s="105"/>
    </row>
    <row r="4" spans="1:10" x14ac:dyDescent="0.25">
      <c r="A4" s="42"/>
      <c r="B4" s="42"/>
      <c r="C4" s="42"/>
      <c r="D4" s="42"/>
      <c r="E4" s="43"/>
      <c r="F4" s="43"/>
      <c r="G4" s="43"/>
      <c r="H4" s="43"/>
      <c r="I4" s="43"/>
      <c r="J4" s="43"/>
    </row>
    <row r="5" spans="1:10" ht="15" customHeight="1" x14ac:dyDescent="0.25">
      <c r="A5" s="44" t="s">
        <v>17</v>
      </c>
      <c r="B5" s="106" t="s">
        <v>113</v>
      </c>
      <c r="C5" s="107"/>
      <c r="D5" s="107"/>
      <c r="E5" s="107"/>
      <c r="F5" s="107"/>
      <c r="G5" s="107"/>
      <c r="H5" s="107"/>
      <c r="I5" s="107"/>
      <c r="J5" s="108"/>
    </row>
    <row r="6" spans="1:10" ht="15" customHeight="1" x14ac:dyDescent="0.25">
      <c r="A6" s="44" t="s">
        <v>30</v>
      </c>
      <c r="B6" s="112" t="s">
        <v>18</v>
      </c>
      <c r="C6" s="112"/>
      <c r="D6" s="112"/>
      <c r="E6" s="46" t="s">
        <v>33</v>
      </c>
      <c r="F6" s="46" t="s">
        <v>34</v>
      </c>
      <c r="G6" s="46" t="s">
        <v>42</v>
      </c>
      <c r="H6" s="46" t="s">
        <v>43</v>
      </c>
      <c r="I6" s="46" t="s">
        <v>44</v>
      </c>
      <c r="J6" s="113"/>
    </row>
    <row r="7" spans="1:10" ht="41.4" x14ac:dyDescent="0.25">
      <c r="A7" s="44" t="s">
        <v>257</v>
      </c>
      <c r="B7" s="115">
        <v>1102438</v>
      </c>
      <c r="C7" s="116"/>
      <c r="D7" s="116"/>
      <c r="E7" s="29">
        <f>SUM(E11:E14)</f>
        <v>1041926</v>
      </c>
      <c r="F7" s="29">
        <f t="shared" ref="F7:I7" si="0">SUM(F11:F14)</f>
        <v>531400</v>
      </c>
      <c r="G7" s="29">
        <f t="shared" si="0"/>
        <v>531400</v>
      </c>
      <c r="H7" s="29">
        <f t="shared" si="0"/>
        <v>531400</v>
      </c>
      <c r="I7" s="29">
        <f t="shared" si="0"/>
        <v>531400</v>
      </c>
      <c r="J7" s="114"/>
    </row>
    <row r="8" spans="1:10" ht="15" customHeight="1" x14ac:dyDescent="0.25">
      <c r="A8" s="117" t="s">
        <v>19</v>
      </c>
      <c r="B8" s="112" t="s">
        <v>15</v>
      </c>
      <c r="C8" s="112" t="s">
        <v>20</v>
      </c>
      <c r="D8" s="112" t="s">
        <v>3</v>
      </c>
      <c r="E8" s="112" t="s">
        <v>0</v>
      </c>
      <c r="F8" s="112"/>
      <c r="G8" s="112"/>
      <c r="H8" s="112"/>
      <c r="I8" s="112"/>
      <c r="J8" s="112"/>
    </row>
    <row r="9" spans="1:10" x14ac:dyDescent="0.25">
      <c r="A9" s="117"/>
      <c r="B9" s="112"/>
      <c r="C9" s="112"/>
      <c r="D9" s="112"/>
      <c r="E9" s="46" t="s">
        <v>33</v>
      </c>
      <c r="F9" s="46" t="s">
        <v>34</v>
      </c>
      <c r="G9" s="46" t="s">
        <v>42</v>
      </c>
      <c r="H9" s="46" t="s">
        <v>43</v>
      </c>
      <c r="I9" s="46" t="s">
        <v>44</v>
      </c>
      <c r="J9" s="46" t="s">
        <v>2</v>
      </c>
    </row>
    <row r="10" spans="1:10" ht="25.5" customHeight="1" x14ac:dyDescent="0.25">
      <c r="A10" s="117"/>
      <c r="B10" s="112" t="s">
        <v>114</v>
      </c>
      <c r="C10" s="112" t="s">
        <v>115</v>
      </c>
      <c r="D10" s="47" t="s">
        <v>148</v>
      </c>
      <c r="E10" s="28">
        <f>SUM(E11:E14)</f>
        <v>1041926</v>
      </c>
      <c r="F10" s="28">
        <f>SUM(F11:F14)</f>
        <v>531400</v>
      </c>
      <c r="G10" s="28">
        <f>SUM(G11:G14)</f>
        <v>531400</v>
      </c>
      <c r="H10" s="28">
        <f>SUM(H11:H14)</f>
        <v>531400</v>
      </c>
      <c r="I10" s="28">
        <f>SUM(I11:I14)</f>
        <v>531400</v>
      </c>
      <c r="J10" s="28">
        <f>SUM(E10:I10)</f>
        <v>3167526</v>
      </c>
    </row>
    <row r="11" spans="1:10" ht="27.6" x14ac:dyDescent="0.25">
      <c r="A11" s="117"/>
      <c r="B11" s="112"/>
      <c r="C11" s="112"/>
      <c r="D11" s="49" t="s">
        <v>121</v>
      </c>
      <c r="E11" s="29">
        <v>0</v>
      </c>
      <c r="F11" s="29">
        <v>0</v>
      </c>
      <c r="G11" s="29">
        <v>0</v>
      </c>
      <c r="H11" s="29">
        <v>0</v>
      </c>
      <c r="I11" s="29">
        <v>0</v>
      </c>
      <c r="J11" s="28">
        <f>SUM(E11:I11)</f>
        <v>0</v>
      </c>
    </row>
    <row r="12" spans="1:10" ht="27.6" x14ac:dyDescent="0.25">
      <c r="A12" s="117"/>
      <c r="B12" s="112"/>
      <c r="C12" s="112"/>
      <c r="D12" s="49" t="s">
        <v>9</v>
      </c>
      <c r="E12" s="48">
        <v>103745</v>
      </c>
      <c r="F12" s="29">
        <v>0</v>
      </c>
      <c r="G12" s="29">
        <v>0</v>
      </c>
      <c r="H12" s="29">
        <v>0</v>
      </c>
      <c r="I12" s="29">
        <v>0</v>
      </c>
      <c r="J12" s="28">
        <f>SUM(E12:I12)</f>
        <v>103745</v>
      </c>
    </row>
    <row r="13" spans="1:10" ht="27.6" x14ac:dyDescent="0.25">
      <c r="A13" s="117"/>
      <c r="B13" s="112"/>
      <c r="C13" s="112"/>
      <c r="D13" s="49" t="s">
        <v>1</v>
      </c>
      <c r="E13" s="48">
        <v>938181</v>
      </c>
      <c r="F13" s="48">
        <v>531400</v>
      </c>
      <c r="G13" s="48">
        <v>531400</v>
      </c>
      <c r="H13" s="48">
        <v>531400</v>
      </c>
      <c r="I13" s="48">
        <v>531400</v>
      </c>
      <c r="J13" s="28">
        <f>SUM(E13:I13)</f>
        <v>3063781</v>
      </c>
    </row>
    <row r="14" spans="1:10" ht="26.25" customHeight="1" x14ac:dyDescent="0.25">
      <c r="A14" s="117"/>
      <c r="B14" s="112"/>
      <c r="C14" s="112"/>
      <c r="D14" s="47" t="s">
        <v>16</v>
      </c>
      <c r="E14" s="29">
        <v>0</v>
      </c>
      <c r="F14" s="29">
        <v>0</v>
      </c>
      <c r="G14" s="29">
        <v>0</v>
      </c>
      <c r="H14" s="29">
        <v>0</v>
      </c>
      <c r="I14" s="29">
        <v>0</v>
      </c>
      <c r="J14" s="28">
        <f>SUM(E14:I14)</f>
        <v>0</v>
      </c>
    </row>
    <row r="15" spans="1:10" ht="36.75" customHeight="1" x14ac:dyDescent="0.25">
      <c r="A15" s="104" t="s">
        <v>8</v>
      </c>
      <c r="B15" s="104"/>
      <c r="C15" s="104"/>
      <c r="D15" s="52" t="s">
        <v>28</v>
      </c>
      <c r="E15" s="46" t="s">
        <v>33</v>
      </c>
      <c r="F15" s="46" t="s">
        <v>34</v>
      </c>
      <c r="G15" s="46" t="s">
        <v>42</v>
      </c>
      <c r="H15" s="46" t="s">
        <v>43</v>
      </c>
      <c r="I15" s="46" t="s">
        <v>44</v>
      </c>
      <c r="J15" s="39"/>
    </row>
    <row r="16" spans="1:10" ht="66.75" customHeight="1" x14ac:dyDescent="0.25">
      <c r="A16" s="103" t="s">
        <v>258</v>
      </c>
      <c r="B16" s="103"/>
      <c r="C16" s="103"/>
      <c r="D16" s="53" t="s">
        <v>47</v>
      </c>
      <c r="E16" s="53">
        <v>0</v>
      </c>
      <c r="F16" s="53">
        <v>0</v>
      </c>
      <c r="G16" s="53">
        <v>0</v>
      </c>
      <c r="H16" s="53">
        <v>0</v>
      </c>
      <c r="I16" s="53">
        <v>0</v>
      </c>
      <c r="J16" s="111"/>
    </row>
    <row r="17" spans="1:10" ht="63" customHeight="1" x14ac:dyDescent="0.25">
      <c r="A17" s="103" t="s">
        <v>259</v>
      </c>
      <c r="B17" s="103"/>
      <c r="C17" s="103"/>
      <c r="D17" s="53" t="s">
        <v>122</v>
      </c>
      <c r="E17" s="53">
        <v>0</v>
      </c>
      <c r="F17" s="53">
        <v>0</v>
      </c>
      <c r="G17" s="53">
        <v>0</v>
      </c>
      <c r="H17" s="53">
        <v>0</v>
      </c>
      <c r="I17" s="53">
        <v>0</v>
      </c>
      <c r="J17" s="111"/>
    </row>
    <row r="18" spans="1:10" ht="48.75" customHeight="1" x14ac:dyDescent="0.25">
      <c r="A18" s="103" t="s">
        <v>260</v>
      </c>
      <c r="B18" s="103"/>
      <c r="C18" s="103"/>
      <c r="D18" s="53" t="s">
        <v>24</v>
      </c>
      <c r="E18" s="53">
        <v>0</v>
      </c>
      <c r="F18" s="53">
        <v>0</v>
      </c>
      <c r="G18" s="53">
        <v>0</v>
      </c>
      <c r="H18" s="53">
        <v>0</v>
      </c>
      <c r="I18" s="53">
        <v>0</v>
      </c>
      <c r="J18" s="111"/>
    </row>
    <row r="19" spans="1:10" ht="66" customHeight="1" x14ac:dyDescent="0.25">
      <c r="A19" s="103" t="s">
        <v>261</v>
      </c>
      <c r="B19" s="103"/>
      <c r="C19" s="103"/>
      <c r="D19" s="53" t="s">
        <v>25</v>
      </c>
      <c r="E19" s="53">
        <v>0</v>
      </c>
      <c r="F19" s="53">
        <v>0</v>
      </c>
      <c r="G19" s="53">
        <v>0</v>
      </c>
      <c r="H19" s="53">
        <v>0</v>
      </c>
      <c r="I19" s="53">
        <v>0</v>
      </c>
      <c r="J19" s="111"/>
    </row>
    <row r="20" spans="1:10" ht="48.75" customHeight="1" x14ac:dyDescent="0.25">
      <c r="A20" s="103" t="s">
        <v>262</v>
      </c>
      <c r="B20" s="103"/>
      <c r="C20" s="103"/>
      <c r="D20" s="53" t="s">
        <v>25</v>
      </c>
      <c r="E20" s="53">
        <v>0</v>
      </c>
      <c r="F20" s="53">
        <v>0</v>
      </c>
      <c r="G20" s="53">
        <v>0</v>
      </c>
      <c r="H20" s="53">
        <v>0</v>
      </c>
      <c r="I20" s="53">
        <v>0</v>
      </c>
      <c r="J20" s="111"/>
    </row>
    <row r="21" spans="1:10" ht="81.75" customHeight="1" x14ac:dyDescent="0.25">
      <c r="A21" s="103" t="s">
        <v>263</v>
      </c>
      <c r="B21" s="103"/>
      <c r="C21" s="103"/>
      <c r="D21" s="53" t="s">
        <v>25</v>
      </c>
      <c r="E21" s="53">
        <v>0</v>
      </c>
      <c r="F21" s="53">
        <v>0</v>
      </c>
      <c r="G21" s="53">
        <v>0</v>
      </c>
      <c r="H21" s="53">
        <v>0</v>
      </c>
      <c r="I21" s="53">
        <v>0</v>
      </c>
      <c r="J21" s="111"/>
    </row>
    <row r="22" spans="1:10" ht="66" customHeight="1" x14ac:dyDescent="0.25">
      <c r="A22" s="103" t="s">
        <v>264</v>
      </c>
      <c r="B22" s="103"/>
      <c r="C22" s="103"/>
      <c r="D22" s="53" t="s">
        <v>24</v>
      </c>
      <c r="E22" s="53">
        <v>0</v>
      </c>
      <c r="F22" s="53">
        <v>0</v>
      </c>
      <c r="G22" s="53">
        <v>0</v>
      </c>
      <c r="H22" s="53">
        <v>0</v>
      </c>
      <c r="I22" s="53">
        <v>0</v>
      </c>
      <c r="J22" s="111"/>
    </row>
    <row r="23" spans="1:10" ht="78" customHeight="1" x14ac:dyDescent="0.25">
      <c r="A23" s="103" t="s">
        <v>265</v>
      </c>
      <c r="B23" s="103"/>
      <c r="C23" s="103"/>
      <c r="D23" s="53" t="s">
        <v>24</v>
      </c>
      <c r="E23" s="53">
        <v>6.7</v>
      </c>
      <c r="F23" s="53">
        <v>6.7</v>
      </c>
      <c r="G23" s="53">
        <v>6.7</v>
      </c>
      <c r="H23" s="53">
        <v>6.7</v>
      </c>
      <c r="I23" s="53">
        <v>6.7</v>
      </c>
      <c r="J23" s="111"/>
    </row>
    <row r="24" spans="1:10" ht="53.25" customHeight="1" x14ac:dyDescent="0.25">
      <c r="A24" s="103" t="s">
        <v>266</v>
      </c>
      <c r="B24" s="103"/>
      <c r="C24" s="103"/>
      <c r="D24" s="53" t="s">
        <v>25</v>
      </c>
      <c r="E24" s="53">
        <v>296.7</v>
      </c>
      <c r="F24" s="53">
        <v>296.7</v>
      </c>
      <c r="G24" s="53">
        <v>296.7</v>
      </c>
      <c r="H24" s="53">
        <v>296.7</v>
      </c>
      <c r="I24" s="53">
        <v>296.7</v>
      </c>
      <c r="J24" s="111"/>
    </row>
    <row r="25" spans="1:10" ht="68.25" customHeight="1" x14ac:dyDescent="0.25">
      <c r="A25" s="103" t="s">
        <v>267</v>
      </c>
      <c r="B25" s="103"/>
      <c r="C25" s="103"/>
      <c r="D25" s="53" t="s">
        <v>25</v>
      </c>
      <c r="E25" s="53">
        <v>296.7</v>
      </c>
      <c r="F25" s="53">
        <v>296.7</v>
      </c>
      <c r="G25" s="53">
        <v>296.7</v>
      </c>
      <c r="H25" s="53">
        <v>296.7</v>
      </c>
      <c r="I25" s="53">
        <v>296.7</v>
      </c>
      <c r="J25" s="111"/>
    </row>
    <row r="26" spans="1:10" ht="55.5" customHeight="1" x14ac:dyDescent="0.25">
      <c r="A26" s="103" t="s">
        <v>268</v>
      </c>
      <c r="B26" s="103"/>
      <c r="C26" s="103"/>
      <c r="D26" s="53" t="s">
        <v>25</v>
      </c>
      <c r="E26" s="53">
        <v>0</v>
      </c>
      <c r="F26" s="53">
        <v>0</v>
      </c>
      <c r="G26" s="53">
        <v>0</v>
      </c>
      <c r="H26" s="53">
        <v>0</v>
      </c>
      <c r="I26" s="53">
        <v>0</v>
      </c>
      <c r="J26" s="111"/>
    </row>
    <row r="27" spans="1:10" x14ac:dyDescent="0.25">
      <c r="A27" s="45"/>
      <c r="B27" s="45"/>
    </row>
    <row r="28" spans="1:10" x14ac:dyDescent="0.25">
      <c r="A28" s="45"/>
      <c r="B28" s="45"/>
    </row>
    <row r="29" spans="1:10" x14ac:dyDescent="0.25">
      <c r="A29" s="45"/>
      <c r="B29" s="45"/>
    </row>
  </sheetData>
  <mergeCells count="27">
    <mergeCell ref="A3:J3"/>
    <mergeCell ref="B5:J5"/>
    <mergeCell ref="D2:J2"/>
    <mergeCell ref="G1:J1"/>
    <mergeCell ref="J16:J26"/>
    <mergeCell ref="B6:D6"/>
    <mergeCell ref="J6:J7"/>
    <mergeCell ref="B7:D7"/>
    <mergeCell ref="A8:A14"/>
    <mergeCell ref="B8:B9"/>
    <mergeCell ref="C8:C9"/>
    <mergeCell ref="D8:D9"/>
    <mergeCell ref="E8:J8"/>
    <mergeCell ref="B10:B14"/>
    <mergeCell ref="C10:C14"/>
    <mergeCell ref="A26:C26"/>
    <mergeCell ref="A15:C15"/>
    <mergeCell ref="A16:C16"/>
    <mergeCell ref="A17:C17"/>
    <mergeCell ref="A18:C18"/>
    <mergeCell ref="A19:C19"/>
    <mergeCell ref="A25:C25"/>
    <mergeCell ref="A20:C20"/>
    <mergeCell ref="A21:C21"/>
    <mergeCell ref="A22:C22"/>
    <mergeCell ref="A23:C23"/>
    <mergeCell ref="A24:C24"/>
  </mergeCells>
  <pageMargins left="0.31496062992125984" right="0.31496062992125984" top="0.35433070866141736" bottom="0.35433070866141736" header="0.11811023622047245" footer="0.11811023622047245"/>
  <pageSetup paperSize="9" scale="7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opLeftCell="A12" workbookViewId="0">
      <selection activeCell="I16" sqref="I16"/>
    </sheetView>
  </sheetViews>
  <sheetFormatPr defaultColWidth="9.109375" defaultRowHeight="13.8" x14ac:dyDescent="0.25"/>
  <cols>
    <col min="1" max="1" width="6.109375" style="41" bestFit="1" customWidth="1"/>
    <col min="2" max="2" width="25.6640625" style="41" customWidth="1"/>
    <col min="3" max="6" width="15.6640625" style="41" customWidth="1"/>
    <col min="7" max="7" width="56.109375" style="41" customWidth="1"/>
    <col min="8" max="8" width="12.88671875" style="41" customWidth="1"/>
    <col min="9" max="9" width="15.33203125" style="41" customWidth="1"/>
    <col min="10" max="14" width="10.6640625" style="41" customWidth="1"/>
    <col min="15" max="16384" width="9.109375" style="41"/>
  </cols>
  <sheetData>
    <row r="1" spans="1:14" ht="30.75" customHeight="1" x14ac:dyDescent="0.25">
      <c r="A1" s="8"/>
      <c r="B1" s="8"/>
      <c r="C1" s="8"/>
      <c r="D1" s="8"/>
      <c r="E1" s="8"/>
      <c r="F1" s="8"/>
      <c r="G1" s="8"/>
      <c r="H1" s="8"/>
      <c r="I1" s="8"/>
      <c r="J1" s="110" t="s">
        <v>256</v>
      </c>
      <c r="K1" s="110"/>
      <c r="L1" s="110"/>
      <c r="M1" s="110"/>
      <c r="N1" s="110"/>
    </row>
    <row r="2" spans="1:14" x14ac:dyDescent="0.25">
      <c r="A2" s="8"/>
      <c r="B2" s="8"/>
      <c r="C2" s="8"/>
      <c r="D2" s="8"/>
      <c r="E2" s="8"/>
      <c r="F2" s="8"/>
      <c r="G2" s="119" t="s">
        <v>55</v>
      </c>
      <c r="H2" s="119"/>
      <c r="I2" s="119"/>
      <c r="J2" s="119"/>
      <c r="K2" s="119"/>
      <c r="L2" s="119"/>
      <c r="M2" s="119"/>
      <c r="N2" s="119"/>
    </row>
    <row r="3" spans="1:14" s="50" customFormat="1" x14ac:dyDescent="0.25">
      <c r="A3" s="120" t="s">
        <v>153</v>
      </c>
      <c r="B3" s="120"/>
      <c r="C3" s="120"/>
      <c r="D3" s="120"/>
      <c r="E3" s="120"/>
      <c r="F3" s="120"/>
      <c r="G3" s="120"/>
      <c r="H3" s="120"/>
      <c r="I3" s="120"/>
      <c r="J3" s="120"/>
      <c r="K3" s="120"/>
      <c r="L3" s="120"/>
      <c r="M3" s="120"/>
      <c r="N3" s="120"/>
    </row>
    <row r="4" spans="1:14" s="50" customFormat="1" ht="20.25" customHeight="1" x14ac:dyDescent="0.25">
      <c r="A4" s="43"/>
      <c r="B4" s="43"/>
      <c r="C4" s="43"/>
      <c r="D4" s="43"/>
      <c r="E4" s="43"/>
      <c r="F4" s="43"/>
      <c r="G4" s="43"/>
      <c r="H4" s="43"/>
      <c r="I4" s="43"/>
      <c r="J4" s="43"/>
      <c r="K4" s="43"/>
      <c r="L4" s="43"/>
      <c r="M4" s="43"/>
      <c r="N4" s="43"/>
    </row>
    <row r="5" spans="1:14" ht="34.5" customHeight="1" x14ac:dyDescent="0.25">
      <c r="A5" s="121" t="s">
        <v>83</v>
      </c>
      <c r="B5" s="104" t="s">
        <v>7</v>
      </c>
      <c r="C5" s="104" t="s">
        <v>21</v>
      </c>
      <c r="D5" s="104"/>
      <c r="E5" s="104"/>
      <c r="F5" s="104"/>
      <c r="G5" s="104" t="s">
        <v>151</v>
      </c>
      <c r="H5" s="104" t="s">
        <v>85</v>
      </c>
      <c r="I5" s="104" t="s">
        <v>152</v>
      </c>
      <c r="J5" s="104" t="s">
        <v>5</v>
      </c>
      <c r="K5" s="104"/>
      <c r="L5" s="104"/>
      <c r="M5" s="104"/>
      <c r="N5" s="104"/>
    </row>
    <row r="6" spans="1:14" ht="65.25" customHeight="1" x14ac:dyDescent="0.25">
      <c r="A6" s="121"/>
      <c r="B6" s="104"/>
      <c r="C6" s="78" t="s">
        <v>121</v>
      </c>
      <c r="D6" s="78" t="s">
        <v>9</v>
      </c>
      <c r="E6" s="78" t="s">
        <v>1</v>
      </c>
      <c r="F6" s="78" t="s">
        <v>16</v>
      </c>
      <c r="G6" s="104"/>
      <c r="H6" s="104"/>
      <c r="I6" s="104"/>
      <c r="J6" s="46" t="s">
        <v>33</v>
      </c>
      <c r="K6" s="46" t="s">
        <v>34</v>
      </c>
      <c r="L6" s="46" t="s">
        <v>42</v>
      </c>
      <c r="M6" s="46" t="s">
        <v>43</v>
      </c>
      <c r="N6" s="46" t="s">
        <v>44</v>
      </c>
    </row>
    <row r="7" spans="1:14" x14ac:dyDescent="0.25">
      <c r="A7" s="79">
        <v>1</v>
      </c>
      <c r="B7" s="79">
        <v>2</v>
      </c>
      <c r="C7" s="79">
        <v>3</v>
      </c>
      <c r="D7" s="79">
        <v>4</v>
      </c>
      <c r="E7" s="79">
        <v>5</v>
      </c>
      <c r="F7" s="79">
        <v>6</v>
      </c>
      <c r="G7" s="79">
        <v>7</v>
      </c>
      <c r="H7" s="79">
        <v>8</v>
      </c>
      <c r="I7" s="79">
        <v>9</v>
      </c>
      <c r="J7" s="79">
        <v>10</v>
      </c>
      <c r="K7" s="79">
        <v>11</v>
      </c>
      <c r="L7" s="79">
        <v>12</v>
      </c>
      <c r="M7" s="79">
        <v>13</v>
      </c>
      <c r="N7" s="79">
        <v>14</v>
      </c>
    </row>
    <row r="8" spans="1:14" x14ac:dyDescent="0.25">
      <c r="A8" s="117" t="s">
        <v>23</v>
      </c>
      <c r="B8" s="117"/>
      <c r="C8" s="117"/>
      <c r="D8" s="117"/>
      <c r="E8" s="117"/>
      <c r="F8" s="117"/>
      <c r="G8" s="117"/>
      <c r="H8" s="117"/>
      <c r="I8" s="117"/>
      <c r="J8" s="117"/>
      <c r="K8" s="117"/>
      <c r="L8" s="117"/>
      <c r="M8" s="117"/>
      <c r="N8" s="117"/>
    </row>
    <row r="9" spans="1:14" ht="82.8" x14ac:dyDescent="0.25">
      <c r="A9" s="112">
        <v>1</v>
      </c>
      <c r="B9" s="117" t="s">
        <v>128</v>
      </c>
      <c r="C9" s="118">
        <v>0</v>
      </c>
      <c r="D9" s="118">
        <v>103745</v>
      </c>
      <c r="E9" s="118">
        <v>3063781</v>
      </c>
      <c r="F9" s="118">
        <f>'[1]Приложение 5'!F15</f>
        <v>0</v>
      </c>
      <c r="G9" s="77" t="s">
        <v>150</v>
      </c>
      <c r="H9" s="80" t="s">
        <v>47</v>
      </c>
      <c r="I9" s="78">
        <v>2.2599999999999998</v>
      </c>
      <c r="J9" s="80">
        <v>0</v>
      </c>
      <c r="K9" s="80">
        <v>0</v>
      </c>
      <c r="L9" s="80">
        <v>0</v>
      </c>
      <c r="M9" s="80">
        <v>0</v>
      </c>
      <c r="N9" s="80">
        <v>0</v>
      </c>
    </row>
    <row r="10" spans="1:14" ht="82.8" x14ac:dyDescent="0.25">
      <c r="A10" s="112"/>
      <c r="B10" s="117"/>
      <c r="C10" s="118"/>
      <c r="D10" s="118"/>
      <c r="E10" s="118"/>
      <c r="F10" s="118"/>
      <c r="G10" s="77" t="s">
        <v>138</v>
      </c>
      <c r="H10" s="80" t="s">
        <v>122</v>
      </c>
      <c r="I10" s="78">
        <v>97.08</v>
      </c>
      <c r="J10" s="80">
        <v>0</v>
      </c>
      <c r="K10" s="80">
        <v>0</v>
      </c>
      <c r="L10" s="80">
        <v>0</v>
      </c>
      <c r="M10" s="80">
        <v>0</v>
      </c>
      <c r="N10" s="80">
        <v>0</v>
      </c>
    </row>
    <row r="11" spans="1:14" ht="41.4" x14ac:dyDescent="0.25">
      <c r="A11" s="112"/>
      <c r="B11" s="117"/>
      <c r="C11" s="118"/>
      <c r="D11" s="118"/>
      <c r="E11" s="118"/>
      <c r="F11" s="118"/>
      <c r="G11" s="77" t="s">
        <v>139</v>
      </c>
      <c r="H11" s="80" t="s">
        <v>24</v>
      </c>
      <c r="I11" s="78">
        <v>0</v>
      </c>
      <c r="J11" s="80">
        <v>0</v>
      </c>
      <c r="K11" s="80">
        <v>0</v>
      </c>
      <c r="L11" s="80">
        <v>0</v>
      </c>
      <c r="M11" s="80">
        <v>0</v>
      </c>
      <c r="N11" s="80">
        <v>0</v>
      </c>
    </row>
    <row r="12" spans="1:14" ht="69" x14ac:dyDescent="0.25">
      <c r="A12" s="112"/>
      <c r="B12" s="117"/>
      <c r="C12" s="118"/>
      <c r="D12" s="118"/>
      <c r="E12" s="118"/>
      <c r="F12" s="118"/>
      <c r="G12" s="77" t="s">
        <v>140</v>
      </c>
      <c r="H12" s="80" t="s">
        <v>25</v>
      </c>
      <c r="I12" s="78">
        <v>0</v>
      </c>
      <c r="J12" s="80">
        <v>0</v>
      </c>
      <c r="K12" s="80">
        <v>0</v>
      </c>
      <c r="L12" s="80">
        <v>0</v>
      </c>
      <c r="M12" s="80">
        <v>0</v>
      </c>
      <c r="N12" s="80">
        <v>0</v>
      </c>
    </row>
    <row r="13" spans="1:14" ht="55.2" x14ac:dyDescent="0.25">
      <c r="A13" s="112"/>
      <c r="B13" s="117"/>
      <c r="C13" s="118"/>
      <c r="D13" s="118"/>
      <c r="E13" s="118"/>
      <c r="F13" s="118"/>
      <c r="G13" s="77" t="s">
        <v>141</v>
      </c>
      <c r="H13" s="80" t="s">
        <v>25</v>
      </c>
      <c r="I13" s="80">
        <v>0</v>
      </c>
      <c r="J13" s="80">
        <v>0</v>
      </c>
      <c r="K13" s="80">
        <v>0</v>
      </c>
      <c r="L13" s="80">
        <v>0</v>
      </c>
      <c r="M13" s="80">
        <v>0</v>
      </c>
      <c r="N13" s="80">
        <v>0</v>
      </c>
    </row>
    <row r="14" spans="1:14" ht="82.8" x14ac:dyDescent="0.25">
      <c r="A14" s="112"/>
      <c r="B14" s="117"/>
      <c r="C14" s="118"/>
      <c r="D14" s="118"/>
      <c r="E14" s="118"/>
      <c r="F14" s="118"/>
      <c r="G14" s="77" t="s">
        <v>142</v>
      </c>
      <c r="H14" s="80" t="s">
        <v>25</v>
      </c>
      <c r="I14" s="80">
        <v>0</v>
      </c>
      <c r="J14" s="80">
        <v>0</v>
      </c>
      <c r="K14" s="80">
        <v>0</v>
      </c>
      <c r="L14" s="80">
        <v>0</v>
      </c>
      <c r="M14" s="80">
        <v>0</v>
      </c>
      <c r="N14" s="80">
        <v>0</v>
      </c>
    </row>
    <row r="15" spans="1:14" ht="55.2" x14ac:dyDescent="0.25">
      <c r="A15" s="112"/>
      <c r="B15" s="117"/>
      <c r="C15" s="118"/>
      <c r="D15" s="118"/>
      <c r="E15" s="118"/>
      <c r="F15" s="118"/>
      <c r="G15" s="77" t="s">
        <v>143</v>
      </c>
      <c r="H15" s="80" t="s">
        <v>24</v>
      </c>
      <c r="I15" s="80">
        <v>0</v>
      </c>
      <c r="J15" s="80">
        <v>0</v>
      </c>
      <c r="K15" s="80">
        <v>0</v>
      </c>
      <c r="L15" s="80">
        <v>0</v>
      </c>
      <c r="M15" s="80">
        <v>0</v>
      </c>
      <c r="N15" s="80">
        <v>0</v>
      </c>
    </row>
    <row r="16" spans="1:14" ht="101.25" customHeight="1" x14ac:dyDescent="0.25">
      <c r="A16" s="112"/>
      <c r="B16" s="117"/>
      <c r="C16" s="118"/>
      <c r="D16" s="118"/>
      <c r="E16" s="118"/>
      <c r="F16" s="118"/>
      <c r="G16" s="77" t="s">
        <v>144</v>
      </c>
      <c r="H16" s="80" t="s">
        <v>24</v>
      </c>
      <c r="I16" s="80">
        <v>0</v>
      </c>
      <c r="J16" s="80">
        <v>6.7</v>
      </c>
      <c r="K16" s="80">
        <v>6.7</v>
      </c>
      <c r="L16" s="80">
        <v>6.7</v>
      </c>
      <c r="M16" s="80">
        <v>6.7</v>
      </c>
      <c r="N16" s="80">
        <v>6.7</v>
      </c>
    </row>
    <row r="17" spans="1:14" ht="55.2" x14ac:dyDescent="0.25">
      <c r="A17" s="112"/>
      <c r="B17" s="117"/>
      <c r="C17" s="118"/>
      <c r="D17" s="118"/>
      <c r="E17" s="118"/>
      <c r="F17" s="118"/>
      <c r="G17" s="77" t="s">
        <v>145</v>
      </c>
      <c r="H17" s="80" t="s">
        <v>25</v>
      </c>
      <c r="I17" s="80">
        <v>0</v>
      </c>
      <c r="J17" s="80">
        <v>296.7</v>
      </c>
      <c r="K17" s="80">
        <v>296.7</v>
      </c>
      <c r="L17" s="80">
        <v>296.7</v>
      </c>
      <c r="M17" s="80">
        <v>296.7</v>
      </c>
      <c r="N17" s="80">
        <v>296.7</v>
      </c>
    </row>
    <row r="18" spans="1:14" ht="69" x14ac:dyDescent="0.25">
      <c r="A18" s="112"/>
      <c r="B18" s="117"/>
      <c r="C18" s="118"/>
      <c r="D18" s="118"/>
      <c r="E18" s="118"/>
      <c r="F18" s="118"/>
      <c r="G18" s="77" t="s">
        <v>146</v>
      </c>
      <c r="H18" s="80" t="s">
        <v>25</v>
      </c>
      <c r="I18" s="80">
        <v>0</v>
      </c>
      <c r="J18" s="80">
        <v>296.7</v>
      </c>
      <c r="K18" s="80">
        <v>296.7</v>
      </c>
      <c r="L18" s="80">
        <v>296.7</v>
      </c>
      <c r="M18" s="80">
        <v>296.7</v>
      </c>
      <c r="N18" s="80">
        <v>296.7</v>
      </c>
    </row>
    <row r="19" spans="1:14" ht="55.2" x14ac:dyDescent="0.25">
      <c r="A19" s="112"/>
      <c r="B19" s="117"/>
      <c r="C19" s="118"/>
      <c r="D19" s="118"/>
      <c r="E19" s="118"/>
      <c r="F19" s="118"/>
      <c r="G19" s="77" t="s">
        <v>147</v>
      </c>
      <c r="H19" s="80" t="s">
        <v>25</v>
      </c>
      <c r="I19" s="78">
        <v>0</v>
      </c>
      <c r="J19" s="80">
        <v>0</v>
      </c>
      <c r="K19" s="80">
        <v>0</v>
      </c>
      <c r="L19" s="80">
        <v>0</v>
      </c>
      <c r="M19" s="80">
        <v>0</v>
      </c>
      <c r="N19" s="80">
        <v>0</v>
      </c>
    </row>
    <row r="20" spans="1:14" x14ac:dyDescent="0.25">
      <c r="H20" s="51"/>
      <c r="I20" s="51"/>
      <c r="J20" s="51"/>
      <c r="K20" s="51"/>
      <c r="L20" s="51"/>
      <c r="M20" s="51"/>
      <c r="N20" s="51"/>
    </row>
    <row r="21" spans="1:14" x14ac:dyDescent="0.25">
      <c r="H21" s="51"/>
      <c r="I21" s="51"/>
      <c r="J21" s="51"/>
      <c r="K21" s="51"/>
      <c r="L21" s="51"/>
      <c r="M21" s="51"/>
      <c r="N21" s="51"/>
    </row>
  </sheetData>
  <mergeCells count="17">
    <mergeCell ref="J1:N1"/>
    <mergeCell ref="G2:N2"/>
    <mergeCell ref="J5:N5"/>
    <mergeCell ref="A8:N8"/>
    <mergeCell ref="A9:A19"/>
    <mergeCell ref="B9:B19"/>
    <mergeCell ref="E9:E19"/>
    <mergeCell ref="F9:F19"/>
    <mergeCell ref="C9:C19"/>
    <mergeCell ref="C5:F5"/>
    <mergeCell ref="A3:N3"/>
    <mergeCell ref="A5:A6"/>
    <mergeCell ref="B5:B6"/>
    <mergeCell ref="G5:G6"/>
    <mergeCell ref="H5:H6"/>
    <mergeCell ref="I5:I6"/>
    <mergeCell ref="D9:D19"/>
  </mergeCells>
  <pageMargins left="0.31496062992125984" right="0.31496062992125984" top="0.35433070866141736" bottom="0.35433070866141736" header="0.11811023622047245" footer="0.11811023622047245"/>
  <pageSetup paperSize="9" scale="6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D7" sqref="D7"/>
    </sheetView>
  </sheetViews>
  <sheetFormatPr defaultRowHeight="13.2" x14ac:dyDescent="0.25"/>
  <cols>
    <col min="1" max="1" width="5.88671875" customWidth="1"/>
    <col min="2" max="2" width="36.109375" customWidth="1"/>
    <col min="3" max="3" width="13" style="22" customWidth="1"/>
    <col min="4" max="4" width="60.44140625" customWidth="1"/>
    <col min="5" max="5" width="23.109375" customWidth="1"/>
    <col min="6" max="6" width="19.5546875" customWidth="1"/>
  </cols>
  <sheetData>
    <row r="1" spans="1:6" ht="30" customHeight="1" x14ac:dyDescent="0.25">
      <c r="A1" s="54"/>
      <c r="B1" s="54"/>
      <c r="C1" s="55"/>
      <c r="D1" s="122" t="s">
        <v>112</v>
      </c>
      <c r="E1" s="122"/>
      <c r="F1" s="122"/>
    </row>
    <row r="2" spans="1:6" ht="15.75" customHeight="1" x14ac:dyDescent="0.25">
      <c r="A2" s="54"/>
      <c r="B2" s="54"/>
      <c r="C2" s="122" t="s">
        <v>55</v>
      </c>
      <c r="D2" s="122"/>
      <c r="E2" s="122"/>
      <c r="F2" s="122"/>
    </row>
    <row r="3" spans="1:6" ht="30" customHeight="1" x14ac:dyDescent="0.25">
      <c r="A3" s="105" t="s">
        <v>154</v>
      </c>
      <c r="B3" s="105"/>
      <c r="C3" s="105"/>
      <c r="D3" s="105"/>
      <c r="E3" s="105"/>
      <c r="F3" s="105"/>
    </row>
    <row r="4" spans="1:6" x14ac:dyDescent="0.25">
      <c r="A4" s="23"/>
      <c r="B4" s="24"/>
      <c r="C4" s="25"/>
      <c r="D4" s="23"/>
      <c r="E4" s="23"/>
      <c r="F4" s="23"/>
    </row>
    <row r="5" spans="1:6" ht="39.6" x14ac:dyDescent="0.25">
      <c r="A5" s="26" t="s">
        <v>83</v>
      </c>
      <c r="B5" s="21" t="s">
        <v>84</v>
      </c>
      <c r="C5" s="21" t="s">
        <v>85</v>
      </c>
      <c r="D5" s="26" t="s">
        <v>86</v>
      </c>
      <c r="E5" s="21" t="s">
        <v>87</v>
      </c>
      <c r="F5" s="21" t="s">
        <v>88</v>
      </c>
    </row>
    <row r="6" spans="1:6" x14ac:dyDescent="0.25">
      <c r="A6" s="26">
        <v>1</v>
      </c>
      <c r="B6" s="26">
        <v>2</v>
      </c>
      <c r="C6" s="26">
        <v>3</v>
      </c>
      <c r="D6" s="26">
        <v>4</v>
      </c>
      <c r="E6" s="26">
        <v>5</v>
      </c>
      <c r="F6" s="26">
        <v>6</v>
      </c>
    </row>
    <row r="7" spans="1:6" ht="171.6" x14ac:dyDescent="0.25">
      <c r="A7" s="26">
        <v>1</v>
      </c>
      <c r="B7" s="20" t="s">
        <v>89</v>
      </c>
      <c r="C7" s="21" t="s">
        <v>47</v>
      </c>
      <c r="D7" s="27" t="s">
        <v>101</v>
      </c>
      <c r="E7" s="21" t="s">
        <v>124</v>
      </c>
      <c r="F7" s="21" t="s">
        <v>100</v>
      </c>
    </row>
    <row r="8" spans="1:6" ht="184.8" x14ac:dyDescent="0.25">
      <c r="A8" s="26">
        <v>2</v>
      </c>
      <c r="B8" s="20" t="s">
        <v>90</v>
      </c>
      <c r="C8" s="21" t="s">
        <v>122</v>
      </c>
      <c r="D8" s="27" t="s">
        <v>102</v>
      </c>
      <c r="E8" s="21" t="s">
        <v>124</v>
      </c>
      <c r="F8" s="21" t="s">
        <v>100</v>
      </c>
    </row>
    <row r="9" spans="1:6" ht="118.8" x14ac:dyDescent="0.25">
      <c r="A9" s="26">
        <v>3</v>
      </c>
      <c r="B9" s="20" t="s">
        <v>91</v>
      </c>
      <c r="C9" s="21" t="s">
        <v>24</v>
      </c>
      <c r="D9" s="27" t="s">
        <v>103</v>
      </c>
      <c r="E9" s="21" t="s">
        <v>125</v>
      </c>
      <c r="F9" s="21" t="s">
        <v>100</v>
      </c>
    </row>
    <row r="10" spans="1:6" ht="158.4" x14ac:dyDescent="0.25">
      <c r="A10" s="26">
        <v>4</v>
      </c>
      <c r="B10" s="20" t="s">
        <v>92</v>
      </c>
      <c r="C10" s="21" t="s">
        <v>25</v>
      </c>
      <c r="D10" s="27" t="s">
        <v>104</v>
      </c>
      <c r="E10" s="21" t="s">
        <v>124</v>
      </c>
      <c r="F10" s="21" t="s">
        <v>100</v>
      </c>
    </row>
    <row r="11" spans="1:6" ht="118.8" x14ac:dyDescent="0.25">
      <c r="A11" s="26">
        <v>5</v>
      </c>
      <c r="B11" s="20" t="s">
        <v>93</v>
      </c>
      <c r="C11" s="21" t="s">
        <v>25</v>
      </c>
      <c r="D11" s="27" t="s">
        <v>105</v>
      </c>
      <c r="E11" s="21" t="s">
        <v>124</v>
      </c>
      <c r="F11" s="21" t="s">
        <v>100</v>
      </c>
    </row>
    <row r="12" spans="1:6" ht="171.6" x14ac:dyDescent="0.25">
      <c r="A12" s="26">
        <v>6</v>
      </c>
      <c r="B12" s="20" t="s">
        <v>94</v>
      </c>
      <c r="C12" s="21" t="s">
        <v>25</v>
      </c>
      <c r="D12" s="27" t="s">
        <v>106</v>
      </c>
      <c r="E12" s="21" t="s">
        <v>124</v>
      </c>
      <c r="F12" s="21" t="s">
        <v>100</v>
      </c>
    </row>
    <row r="13" spans="1:6" ht="132" x14ac:dyDescent="0.25">
      <c r="A13" s="26">
        <v>7</v>
      </c>
      <c r="B13" s="20" t="s">
        <v>95</v>
      </c>
      <c r="C13" s="21" t="s">
        <v>24</v>
      </c>
      <c r="D13" s="27" t="s">
        <v>107</v>
      </c>
      <c r="E13" s="21" t="s">
        <v>124</v>
      </c>
      <c r="F13" s="21" t="s">
        <v>100</v>
      </c>
    </row>
    <row r="14" spans="1:6" ht="211.2" x14ac:dyDescent="0.25">
      <c r="A14" s="26">
        <v>8</v>
      </c>
      <c r="B14" s="20" t="s">
        <v>96</v>
      </c>
      <c r="C14" s="21" t="s">
        <v>24</v>
      </c>
      <c r="D14" s="27" t="s">
        <v>108</v>
      </c>
      <c r="E14" s="21" t="s">
        <v>126</v>
      </c>
      <c r="F14" s="21" t="s">
        <v>100</v>
      </c>
    </row>
    <row r="15" spans="1:6" ht="92.4" x14ac:dyDescent="0.25">
      <c r="A15" s="26">
        <v>9</v>
      </c>
      <c r="B15" s="20" t="s">
        <v>97</v>
      </c>
      <c r="C15" s="21" t="s">
        <v>25</v>
      </c>
      <c r="D15" s="27" t="s">
        <v>109</v>
      </c>
      <c r="E15" s="21" t="s">
        <v>125</v>
      </c>
      <c r="F15" s="21" t="s">
        <v>100</v>
      </c>
    </row>
    <row r="16" spans="1:6" ht="145.19999999999999" x14ac:dyDescent="0.25">
      <c r="A16" s="26">
        <v>10</v>
      </c>
      <c r="B16" s="20" t="s">
        <v>98</v>
      </c>
      <c r="C16" s="21" t="s">
        <v>25</v>
      </c>
      <c r="D16" s="27" t="s">
        <v>110</v>
      </c>
      <c r="E16" s="21" t="s">
        <v>125</v>
      </c>
      <c r="F16" s="21" t="s">
        <v>100</v>
      </c>
    </row>
    <row r="17" spans="1:6" ht="158.4" x14ac:dyDescent="0.25">
      <c r="A17" s="26">
        <v>11</v>
      </c>
      <c r="B17" s="20" t="s">
        <v>99</v>
      </c>
      <c r="C17" s="21" t="s">
        <v>25</v>
      </c>
      <c r="D17" s="27" t="s">
        <v>111</v>
      </c>
      <c r="E17" s="21" t="s">
        <v>125</v>
      </c>
      <c r="F17" s="21" t="s">
        <v>100</v>
      </c>
    </row>
  </sheetData>
  <mergeCells count="3">
    <mergeCell ref="D1:F1"/>
    <mergeCell ref="C2:F2"/>
    <mergeCell ref="A3:F3"/>
  </mergeCells>
  <pageMargins left="0.31496062992125984" right="0.31496062992125984" top="0.35433070866141736" bottom="0.35433070866141736" header="0.11811023622047245" footer="0.11811023622047245"/>
  <pageSetup paperSize="9" scale="90"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5"/>
  <sheetViews>
    <sheetView zoomScaleNormal="100" workbookViewId="0">
      <selection activeCell="E243" activeCellId="1" sqref="E39 E243"/>
    </sheetView>
  </sheetViews>
  <sheetFormatPr defaultColWidth="9.109375" defaultRowHeight="13.2" x14ac:dyDescent="0.25"/>
  <cols>
    <col min="1" max="1" width="34.6640625" style="14" customWidth="1"/>
    <col min="2" max="2" width="19" style="14" customWidth="1"/>
    <col min="3" max="3" width="67.88671875" style="14" customWidth="1"/>
    <col min="4" max="5" width="16.6640625" style="87" customWidth="1"/>
    <col min="6" max="6" width="24.5546875" style="14" customWidth="1"/>
    <col min="7" max="15" width="9.109375" style="32" customWidth="1"/>
    <col min="16" max="16384" width="9.109375" style="14"/>
  </cols>
  <sheetData>
    <row r="1" spans="1:15" ht="28.5" customHeight="1" x14ac:dyDescent="0.25">
      <c r="C1" s="15"/>
      <c r="D1" s="122" t="s">
        <v>119</v>
      </c>
      <c r="E1" s="122"/>
      <c r="F1" s="122"/>
      <c r="O1" s="33"/>
    </row>
    <row r="2" spans="1:15" ht="15.75" customHeight="1" x14ac:dyDescent="0.25">
      <c r="C2" s="122" t="s">
        <v>55</v>
      </c>
      <c r="D2" s="122"/>
      <c r="E2" s="122"/>
      <c r="F2" s="122"/>
      <c r="O2" s="33"/>
    </row>
    <row r="3" spans="1:15" s="34" customFormat="1" ht="30" customHeight="1" x14ac:dyDescent="0.25">
      <c r="A3" s="120" t="s">
        <v>195</v>
      </c>
      <c r="B3" s="120"/>
      <c r="C3" s="120"/>
      <c r="D3" s="120"/>
      <c r="E3" s="120"/>
      <c r="F3" s="120"/>
      <c r="G3" s="12"/>
      <c r="H3" s="12"/>
      <c r="I3" s="12"/>
      <c r="J3" s="12"/>
      <c r="K3" s="12"/>
      <c r="L3" s="12"/>
      <c r="M3" s="12"/>
      <c r="N3" s="12"/>
      <c r="O3" s="12"/>
    </row>
    <row r="4" spans="1:15" s="36" customFormat="1" ht="9.75" customHeight="1" x14ac:dyDescent="0.25">
      <c r="A4" s="16"/>
      <c r="B4" s="17"/>
      <c r="C4" s="18"/>
      <c r="D4" s="86"/>
      <c r="E4" s="86"/>
      <c r="F4" s="19"/>
      <c r="G4" s="35"/>
      <c r="H4" s="35"/>
      <c r="I4" s="35"/>
      <c r="J4" s="35"/>
      <c r="K4" s="35"/>
      <c r="L4" s="35"/>
      <c r="M4" s="35"/>
      <c r="N4" s="35"/>
      <c r="O4" s="35"/>
    </row>
    <row r="5" spans="1:15" s="36" customFormat="1" ht="24" customHeight="1" x14ac:dyDescent="0.25">
      <c r="A5" s="132" t="s">
        <v>155</v>
      </c>
      <c r="B5" s="132" t="s">
        <v>11</v>
      </c>
      <c r="C5" s="132" t="s">
        <v>156</v>
      </c>
      <c r="D5" s="134" t="s">
        <v>157</v>
      </c>
      <c r="E5" s="135"/>
      <c r="F5" s="132" t="s">
        <v>158</v>
      </c>
      <c r="G5" s="35"/>
      <c r="H5" s="35"/>
      <c r="I5" s="35"/>
      <c r="J5" s="35"/>
      <c r="K5" s="35"/>
      <c r="L5" s="35"/>
      <c r="M5" s="35"/>
      <c r="N5" s="35"/>
      <c r="O5" s="35"/>
    </row>
    <row r="6" spans="1:15" s="36" customFormat="1" ht="33.75" customHeight="1" x14ac:dyDescent="0.25">
      <c r="A6" s="133"/>
      <c r="B6" s="133"/>
      <c r="C6" s="133"/>
      <c r="D6" s="136"/>
      <c r="E6" s="137"/>
      <c r="F6" s="133"/>
      <c r="G6" s="35"/>
      <c r="H6" s="35"/>
      <c r="I6" s="35"/>
      <c r="J6" s="35"/>
      <c r="K6" s="35"/>
      <c r="L6" s="35"/>
      <c r="M6" s="35"/>
      <c r="N6" s="35"/>
      <c r="O6" s="35"/>
    </row>
    <row r="7" spans="1:15" s="36" customFormat="1" ht="15" customHeight="1" x14ac:dyDescent="0.25">
      <c r="A7" s="76">
        <v>1</v>
      </c>
      <c r="B7" s="76">
        <v>2</v>
      </c>
      <c r="C7" s="76">
        <v>3</v>
      </c>
      <c r="D7" s="138">
        <v>4</v>
      </c>
      <c r="E7" s="139"/>
      <c r="F7" s="76">
        <v>5</v>
      </c>
      <c r="G7" s="35"/>
      <c r="H7" s="35"/>
      <c r="I7" s="35"/>
      <c r="J7" s="35"/>
      <c r="K7" s="35"/>
      <c r="L7" s="35"/>
      <c r="M7" s="35"/>
      <c r="N7" s="35"/>
      <c r="O7" s="35"/>
    </row>
    <row r="8" spans="1:15" s="36" customFormat="1" ht="15" customHeight="1" x14ac:dyDescent="0.25">
      <c r="A8" s="123" t="s">
        <v>197</v>
      </c>
      <c r="B8" s="123" t="s">
        <v>56</v>
      </c>
      <c r="C8" s="126" t="s">
        <v>57</v>
      </c>
      <c r="D8" s="83" t="s">
        <v>58</v>
      </c>
      <c r="E8" s="88">
        <f>SUM(E9:E13)</f>
        <v>3167526</v>
      </c>
      <c r="F8" s="126" t="s">
        <v>57</v>
      </c>
      <c r="G8" s="35"/>
      <c r="H8" s="35"/>
      <c r="I8" s="35"/>
      <c r="J8" s="35"/>
      <c r="K8" s="35"/>
      <c r="L8" s="35"/>
      <c r="M8" s="35"/>
      <c r="N8" s="35"/>
      <c r="O8" s="35"/>
    </row>
    <row r="9" spans="1:15" s="36" customFormat="1" ht="15" customHeight="1" x14ac:dyDescent="0.25">
      <c r="A9" s="124"/>
      <c r="B9" s="124"/>
      <c r="C9" s="127"/>
      <c r="D9" s="84" t="s">
        <v>59</v>
      </c>
      <c r="E9" s="89">
        <f>SUM(E15,E21,E27)</f>
        <v>1041926</v>
      </c>
      <c r="F9" s="127"/>
      <c r="G9" s="35"/>
      <c r="H9" s="35"/>
      <c r="I9" s="35"/>
      <c r="J9" s="35"/>
      <c r="K9" s="35"/>
      <c r="L9" s="35"/>
      <c r="M9" s="35"/>
      <c r="N9" s="35"/>
      <c r="O9" s="35"/>
    </row>
    <row r="10" spans="1:15" s="36" customFormat="1" ht="15" customHeight="1" x14ac:dyDescent="0.25">
      <c r="A10" s="124"/>
      <c r="B10" s="124"/>
      <c r="C10" s="127"/>
      <c r="D10" s="84" t="s">
        <v>60</v>
      </c>
      <c r="E10" s="89">
        <f t="shared" ref="E10:E13" si="0">SUM(E16,E22,E28)</f>
        <v>531400</v>
      </c>
      <c r="F10" s="127"/>
      <c r="G10" s="35"/>
      <c r="H10" s="35"/>
      <c r="I10" s="35"/>
      <c r="J10" s="35"/>
      <c r="K10" s="35"/>
      <c r="L10" s="35"/>
      <c r="M10" s="35"/>
      <c r="N10" s="35"/>
      <c r="O10" s="35"/>
    </row>
    <row r="11" spans="1:15" s="36" customFormat="1" ht="15" customHeight="1" x14ac:dyDescent="0.25">
      <c r="A11" s="124"/>
      <c r="B11" s="124"/>
      <c r="C11" s="127"/>
      <c r="D11" s="84" t="s">
        <v>61</v>
      </c>
      <c r="E11" s="89">
        <f t="shared" si="0"/>
        <v>531400</v>
      </c>
      <c r="F11" s="127"/>
      <c r="G11" s="35"/>
      <c r="H11" s="35"/>
      <c r="I11" s="35"/>
      <c r="J11" s="35"/>
      <c r="K11" s="35"/>
      <c r="L11" s="35"/>
      <c r="M11" s="35"/>
      <c r="N11" s="35"/>
      <c r="O11" s="35"/>
    </row>
    <row r="12" spans="1:15" s="36" customFormat="1" ht="15" customHeight="1" x14ac:dyDescent="0.25">
      <c r="A12" s="124"/>
      <c r="B12" s="124"/>
      <c r="C12" s="127"/>
      <c r="D12" s="84" t="s">
        <v>62</v>
      </c>
      <c r="E12" s="89">
        <f t="shared" si="0"/>
        <v>531400</v>
      </c>
      <c r="F12" s="127"/>
      <c r="G12" s="35"/>
      <c r="H12" s="35"/>
      <c r="I12" s="35"/>
      <c r="J12" s="35"/>
      <c r="K12" s="35"/>
      <c r="L12" s="35"/>
      <c r="M12" s="35"/>
      <c r="N12" s="35"/>
      <c r="O12" s="35"/>
    </row>
    <row r="13" spans="1:15" s="36" customFormat="1" ht="15" customHeight="1" x14ac:dyDescent="0.25">
      <c r="A13" s="124"/>
      <c r="B13" s="125"/>
      <c r="C13" s="127"/>
      <c r="D13" s="85" t="s">
        <v>63</v>
      </c>
      <c r="E13" s="89">
        <f t="shared" si="0"/>
        <v>531400</v>
      </c>
      <c r="F13" s="128"/>
      <c r="G13" s="35"/>
      <c r="H13" s="35"/>
      <c r="I13" s="35"/>
      <c r="J13" s="35"/>
      <c r="K13" s="35"/>
      <c r="L13" s="35"/>
      <c r="M13" s="35"/>
      <c r="N13" s="35"/>
      <c r="O13" s="35"/>
    </row>
    <row r="14" spans="1:15" s="36" customFormat="1" ht="15" customHeight="1" x14ac:dyDescent="0.25">
      <c r="A14" s="124"/>
      <c r="B14" s="129" t="s">
        <v>162</v>
      </c>
      <c r="C14" s="127"/>
      <c r="D14" s="83" t="s">
        <v>58</v>
      </c>
      <c r="E14" s="88">
        <f>SUM(E15:E19)</f>
        <v>103745</v>
      </c>
      <c r="F14" s="126" t="s">
        <v>57</v>
      </c>
      <c r="G14" s="35"/>
      <c r="H14" s="35"/>
      <c r="I14" s="35"/>
      <c r="J14" s="35"/>
      <c r="K14" s="35"/>
      <c r="L14" s="35"/>
      <c r="M14" s="35"/>
      <c r="N14" s="35"/>
      <c r="O14" s="35"/>
    </row>
    <row r="15" spans="1:15" s="36" customFormat="1" ht="15" customHeight="1" x14ac:dyDescent="0.25">
      <c r="A15" s="124"/>
      <c r="B15" s="130"/>
      <c r="C15" s="127"/>
      <c r="D15" s="84" t="s">
        <v>59</v>
      </c>
      <c r="E15" s="89">
        <f>SUM(E237)</f>
        <v>103745</v>
      </c>
      <c r="F15" s="127"/>
      <c r="G15" s="35"/>
      <c r="H15" s="35"/>
      <c r="I15" s="35"/>
      <c r="J15" s="35"/>
      <c r="K15" s="35"/>
      <c r="L15" s="35"/>
      <c r="M15" s="35"/>
      <c r="N15" s="35"/>
      <c r="O15" s="35"/>
    </row>
    <row r="16" spans="1:15" s="36" customFormat="1" ht="15" customHeight="1" x14ac:dyDescent="0.25">
      <c r="A16" s="124"/>
      <c r="B16" s="130"/>
      <c r="C16" s="127"/>
      <c r="D16" s="84" t="s">
        <v>60</v>
      </c>
      <c r="E16" s="89">
        <f t="shared" ref="E16:E19" si="1">SUM(E238)</f>
        <v>0</v>
      </c>
      <c r="F16" s="127"/>
      <c r="G16" s="35"/>
      <c r="H16" s="35"/>
      <c r="I16" s="35"/>
      <c r="J16" s="35"/>
      <c r="K16" s="35"/>
      <c r="L16" s="35"/>
      <c r="M16" s="35"/>
      <c r="N16" s="35"/>
      <c r="O16" s="35"/>
    </row>
    <row r="17" spans="1:15" s="36" customFormat="1" ht="15" customHeight="1" x14ac:dyDescent="0.25">
      <c r="A17" s="124"/>
      <c r="B17" s="130"/>
      <c r="C17" s="127"/>
      <c r="D17" s="84" t="s">
        <v>61</v>
      </c>
      <c r="E17" s="89">
        <f t="shared" si="1"/>
        <v>0</v>
      </c>
      <c r="F17" s="127"/>
      <c r="G17" s="35"/>
      <c r="H17" s="35"/>
      <c r="I17" s="35"/>
      <c r="J17" s="35"/>
      <c r="K17" s="35"/>
      <c r="L17" s="35"/>
      <c r="M17" s="35"/>
      <c r="N17" s="35"/>
      <c r="O17" s="35"/>
    </row>
    <row r="18" spans="1:15" s="36" customFormat="1" ht="15" customHeight="1" x14ac:dyDescent="0.25">
      <c r="A18" s="124"/>
      <c r="B18" s="130"/>
      <c r="C18" s="127"/>
      <c r="D18" s="84" t="s">
        <v>62</v>
      </c>
      <c r="E18" s="89">
        <f t="shared" si="1"/>
        <v>0</v>
      </c>
      <c r="F18" s="127"/>
      <c r="G18" s="35"/>
      <c r="H18" s="35"/>
      <c r="I18" s="35"/>
      <c r="J18" s="35"/>
      <c r="K18" s="35"/>
      <c r="L18" s="35"/>
      <c r="M18" s="35"/>
      <c r="N18" s="35"/>
      <c r="O18" s="35"/>
    </row>
    <row r="19" spans="1:15" s="36" customFormat="1" ht="15" customHeight="1" x14ac:dyDescent="0.25">
      <c r="A19" s="124"/>
      <c r="B19" s="131"/>
      <c r="C19" s="127"/>
      <c r="D19" s="85" t="s">
        <v>63</v>
      </c>
      <c r="E19" s="89">
        <f t="shared" si="1"/>
        <v>0</v>
      </c>
      <c r="F19" s="128"/>
      <c r="G19" s="35"/>
      <c r="H19" s="35"/>
      <c r="I19" s="35"/>
      <c r="J19" s="35"/>
      <c r="K19" s="35"/>
      <c r="L19" s="35"/>
      <c r="M19" s="35"/>
      <c r="N19" s="35"/>
      <c r="O19" s="35"/>
    </row>
    <row r="20" spans="1:15" s="36" customFormat="1" ht="15" customHeight="1" x14ac:dyDescent="0.25">
      <c r="A20" s="124"/>
      <c r="B20" s="129" t="s">
        <v>1</v>
      </c>
      <c r="C20" s="127"/>
      <c r="D20" s="83" t="s">
        <v>58</v>
      </c>
      <c r="E20" s="88">
        <f>SUM(E21:E25)</f>
        <v>2927832</v>
      </c>
      <c r="F20" s="126" t="s">
        <v>57</v>
      </c>
      <c r="G20" s="35"/>
      <c r="H20" s="35"/>
      <c r="I20" s="35"/>
      <c r="J20" s="35"/>
      <c r="K20" s="35"/>
      <c r="L20" s="35"/>
      <c r="M20" s="35"/>
      <c r="N20" s="35"/>
      <c r="O20" s="35"/>
    </row>
    <row r="21" spans="1:15" s="36" customFormat="1" ht="15" customHeight="1" x14ac:dyDescent="0.25">
      <c r="A21" s="124"/>
      <c r="B21" s="130"/>
      <c r="C21" s="127"/>
      <c r="D21" s="84" t="s">
        <v>59</v>
      </c>
      <c r="E21" s="90">
        <f>SUM(E39,E243)</f>
        <v>906872</v>
      </c>
      <c r="F21" s="127"/>
      <c r="G21" s="35"/>
      <c r="H21" s="35"/>
      <c r="I21" s="35"/>
      <c r="J21" s="35"/>
      <c r="K21" s="35"/>
      <c r="L21" s="35"/>
      <c r="M21" s="35"/>
      <c r="N21" s="35"/>
      <c r="O21" s="35"/>
    </row>
    <row r="22" spans="1:15" s="36" customFormat="1" ht="15" customHeight="1" x14ac:dyDescent="0.25">
      <c r="A22" s="124"/>
      <c r="B22" s="130"/>
      <c r="C22" s="127"/>
      <c r="D22" s="84" t="s">
        <v>60</v>
      </c>
      <c r="E22" s="90">
        <f t="shared" ref="E22:E25" si="2">SUM(E40,E244)</f>
        <v>505240</v>
      </c>
      <c r="F22" s="127"/>
      <c r="G22" s="35"/>
      <c r="H22" s="35"/>
      <c r="I22" s="35"/>
      <c r="J22" s="35"/>
      <c r="K22" s="35"/>
      <c r="L22" s="35"/>
      <c r="M22" s="35"/>
      <c r="N22" s="35"/>
      <c r="O22" s="35"/>
    </row>
    <row r="23" spans="1:15" s="36" customFormat="1" ht="15" customHeight="1" x14ac:dyDescent="0.25">
      <c r="A23" s="124"/>
      <c r="B23" s="130"/>
      <c r="C23" s="127"/>
      <c r="D23" s="84" t="s">
        <v>61</v>
      </c>
      <c r="E23" s="90">
        <f t="shared" si="2"/>
        <v>505240</v>
      </c>
      <c r="F23" s="127"/>
      <c r="G23" s="35"/>
      <c r="H23" s="35"/>
      <c r="I23" s="35"/>
      <c r="J23" s="35"/>
      <c r="K23" s="35"/>
      <c r="L23" s="35"/>
      <c r="M23" s="35"/>
      <c r="N23" s="35"/>
      <c r="O23" s="35"/>
    </row>
    <row r="24" spans="1:15" s="36" customFormat="1" ht="15" customHeight="1" x14ac:dyDescent="0.25">
      <c r="A24" s="124"/>
      <c r="B24" s="130"/>
      <c r="C24" s="127"/>
      <c r="D24" s="84" t="s">
        <v>62</v>
      </c>
      <c r="E24" s="90">
        <f t="shared" si="2"/>
        <v>505240</v>
      </c>
      <c r="F24" s="127"/>
      <c r="G24" s="35"/>
      <c r="H24" s="35"/>
      <c r="I24" s="35"/>
      <c r="J24" s="35"/>
      <c r="K24" s="35"/>
      <c r="L24" s="35"/>
      <c r="M24" s="35"/>
      <c r="N24" s="35"/>
      <c r="O24" s="35"/>
    </row>
    <row r="25" spans="1:15" s="36" customFormat="1" ht="15" customHeight="1" x14ac:dyDescent="0.25">
      <c r="A25" s="124"/>
      <c r="B25" s="131"/>
      <c r="C25" s="127"/>
      <c r="D25" s="85" t="s">
        <v>63</v>
      </c>
      <c r="E25" s="90">
        <f t="shared" si="2"/>
        <v>505240</v>
      </c>
      <c r="F25" s="128"/>
      <c r="G25" s="35"/>
      <c r="H25" s="35"/>
      <c r="I25" s="35"/>
      <c r="J25" s="35"/>
      <c r="K25" s="35"/>
      <c r="L25" s="35"/>
      <c r="M25" s="35"/>
      <c r="N25" s="35"/>
      <c r="O25" s="35"/>
    </row>
    <row r="26" spans="1:15" s="36" customFormat="1" ht="15" customHeight="1" x14ac:dyDescent="0.25">
      <c r="A26" s="124"/>
      <c r="B26" s="129" t="s">
        <v>27</v>
      </c>
      <c r="C26" s="127"/>
      <c r="D26" s="83" t="s">
        <v>58</v>
      </c>
      <c r="E26" s="88">
        <f>SUM(E27:E31)</f>
        <v>135949</v>
      </c>
      <c r="F26" s="126" t="s">
        <v>57</v>
      </c>
      <c r="G26" s="35"/>
      <c r="H26" s="35"/>
      <c r="I26" s="35"/>
      <c r="J26" s="35"/>
      <c r="K26" s="35"/>
      <c r="L26" s="35"/>
      <c r="M26" s="35"/>
      <c r="N26" s="35"/>
      <c r="O26" s="35"/>
    </row>
    <row r="27" spans="1:15" s="36" customFormat="1" ht="15" customHeight="1" x14ac:dyDescent="0.25">
      <c r="A27" s="124"/>
      <c r="B27" s="130"/>
      <c r="C27" s="127"/>
      <c r="D27" s="84" t="s">
        <v>59</v>
      </c>
      <c r="E27" s="90">
        <f>SUM(E45)</f>
        <v>31309</v>
      </c>
      <c r="F27" s="127"/>
      <c r="G27" s="35"/>
      <c r="H27" s="35"/>
      <c r="I27" s="35"/>
      <c r="J27" s="35"/>
      <c r="K27" s="35"/>
      <c r="L27" s="35"/>
      <c r="M27" s="35"/>
      <c r="N27" s="35"/>
      <c r="O27" s="35"/>
    </row>
    <row r="28" spans="1:15" s="36" customFormat="1" ht="15" customHeight="1" x14ac:dyDescent="0.25">
      <c r="A28" s="124"/>
      <c r="B28" s="130"/>
      <c r="C28" s="127"/>
      <c r="D28" s="84" t="s">
        <v>60</v>
      </c>
      <c r="E28" s="90">
        <f t="shared" ref="E28:E31" si="3">SUM(E46)</f>
        <v>26160</v>
      </c>
      <c r="F28" s="127"/>
      <c r="G28" s="35"/>
      <c r="H28" s="35"/>
      <c r="I28" s="35"/>
      <c r="J28" s="35"/>
      <c r="K28" s="35"/>
      <c r="L28" s="35"/>
      <c r="M28" s="35"/>
      <c r="N28" s="35"/>
      <c r="O28" s="35"/>
    </row>
    <row r="29" spans="1:15" s="36" customFormat="1" ht="15" customHeight="1" x14ac:dyDescent="0.25">
      <c r="A29" s="124"/>
      <c r="B29" s="130"/>
      <c r="C29" s="127"/>
      <c r="D29" s="84" t="s">
        <v>61</v>
      </c>
      <c r="E29" s="90">
        <f t="shared" si="3"/>
        <v>26160</v>
      </c>
      <c r="F29" s="127"/>
      <c r="G29" s="35"/>
      <c r="H29" s="35"/>
      <c r="I29" s="35"/>
      <c r="J29" s="35"/>
      <c r="K29" s="35"/>
      <c r="L29" s="35"/>
      <c r="M29" s="35"/>
      <c r="N29" s="35"/>
      <c r="O29" s="35"/>
    </row>
    <row r="30" spans="1:15" s="36" customFormat="1" ht="15" customHeight="1" x14ac:dyDescent="0.25">
      <c r="A30" s="124"/>
      <c r="B30" s="130"/>
      <c r="C30" s="127"/>
      <c r="D30" s="84" t="s">
        <v>62</v>
      </c>
      <c r="E30" s="90">
        <f t="shared" si="3"/>
        <v>26160</v>
      </c>
      <c r="F30" s="127"/>
      <c r="G30" s="35"/>
      <c r="H30" s="35"/>
      <c r="I30" s="35"/>
      <c r="J30" s="35"/>
      <c r="K30" s="35"/>
      <c r="L30" s="35"/>
      <c r="M30" s="35"/>
      <c r="N30" s="35"/>
      <c r="O30" s="35"/>
    </row>
    <row r="31" spans="1:15" s="36" customFormat="1" ht="15" customHeight="1" x14ac:dyDescent="0.25">
      <c r="A31" s="125"/>
      <c r="B31" s="131"/>
      <c r="C31" s="128"/>
      <c r="D31" s="85" t="s">
        <v>63</v>
      </c>
      <c r="E31" s="90">
        <f t="shared" si="3"/>
        <v>26160</v>
      </c>
      <c r="F31" s="128"/>
      <c r="G31" s="35"/>
      <c r="H31" s="35"/>
      <c r="I31" s="35"/>
      <c r="J31" s="35"/>
      <c r="K31" s="35"/>
      <c r="L31" s="35"/>
      <c r="M31" s="35"/>
      <c r="N31" s="35"/>
      <c r="O31" s="35"/>
    </row>
    <row r="32" spans="1:15" s="36" customFormat="1" ht="15" customHeight="1" x14ac:dyDescent="0.25">
      <c r="A32" s="123" t="s">
        <v>196</v>
      </c>
      <c r="B32" s="123" t="s">
        <v>56</v>
      </c>
      <c r="C32" s="126" t="s">
        <v>57</v>
      </c>
      <c r="D32" s="83" t="s">
        <v>58</v>
      </c>
      <c r="E32" s="88">
        <f>SUM(E33:E37)</f>
        <v>2785570</v>
      </c>
      <c r="F32" s="126" t="s">
        <v>57</v>
      </c>
      <c r="G32" s="35"/>
      <c r="H32" s="35"/>
      <c r="I32" s="35"/>
      <c r="J32" s="35"/>
      <c r="K32" s="35"/>
      <c r="L32" s="35"/>
      <c r="M32" s="35"/>
      <c r="N32" s="35"/>
      <c r="O32" s="35"/>
    </row>
    <row r="33" spans="1:15" s="36" customFormat="1" ht="15" customHeight="1" x14ac:dyDescent="0.25">
      <c r="A33" s="124"/>
      <c r="B33" s="124"/>
      <c r="C33" s="127"/>
      <c r="D33" s="84" t="s">
        <v>59</v>
      </c>
      <c r="E33" s="90">
        <f>SUM(E39,E45)</f>
        <v>675970</v>
      </c>
      <c r="F33" s="127"/>
      <c r="G33" s="35"/>
      <c r="H33" s="35"/>
      <c r="I33" s="35"/>
      <c r="J33" s="35"/>
      <c r="K33" s="35"/>
      <c r="L33" s="35"/>
      <c r="M33" s="35"/>
      <c r="N33" s="35"/>
      <c r="O33" s="35"/>
    </row>
    <row r="34" spans="1:15" s="36" customFormat="1" ht="15" customHeight="1" x14ac:dyDescent="0.25">
      <c r="A34" s="124"/>
      <c r="B34" s="124"/>
      <c r="C34" s="127"/>
      <c r="D34" s="84" t="s">
        <v>60</v>
      </c>
      <c r="E34" s="90">
        <f t="shared" ref="E34:E37" si="4">SUM(E40,E46)</f>
        <v>527400</v>
      </c>
      <c r="F34" s="127"/>
      <c r="G34" s="35"/>
      <c r="H34" s="35"/>
      <c r="I34" s="35"/>
      <c r="J34" s="35"/>
      <c r="K34" s="35"/>
      <c r="L34" s="35"/>
      <c r="M34" s="35"/>
      <c r="N34" s="35"/>
      <c r="O34" s="35"/>
    </row>
    <row r="35" spans="1:15" s="36" customFormat="1" ht="15" customHeight="1" x14ac:dyDescent="0.25">
      <c r="A35" s="124"/>
      <c r="B35" s="124"/>
      <c r="C35" s="127"/>
      <c r="D35" s="84" t="s">
        <v>61</v>
      </c>
      <c r="E35" s="90">
        <f t="shared" si="4"/>
        <v>527400</v>
      </c>
      <c r="F35" s="127"/>
      <c r="G35" s="35"/>
      <c r="H35" s="35"/>
      <c r="I35" s="35"/>
      <c r="J35" s="35"/>
      <c r="K35" s="35"/>
      <c r="L35" s="35"/>
      <c r="M35" s="35"/>
      <c r="N35" s="35"/>
      <c r="O35" s="35"/>
    </row>
    <row r="36" spans="1:15" s="36" customFormat="1" ht="15" customHeight="1" x14ac:dyDescent="0.25">
      <c r="A36" s="124"/>
      <c r="B36" s="124"/>
      <c r="C36" s="127"/>
      <c r="D36" s="84" t="s">
        <v>62</v>
      </c>
      <c r="E36" s="90">
        <f t="shared" si="4"/>
        <v>527400</v>
      </c>
      <c r="F36" s="127"/>
      <c r="G36" s="35"/>
      <c r="H36" s="35"/>
      <c r="I36" s="35"/>
      <c r="J36" s="35"/>
      <c r="K36" s="35"/>
      <c r="L36" s="35"/>
      <c r="M36" s="35"/>
      <c r="N36" s="35"/>
      <c r="O36" s="35"/>
    </row>
    <row r="37" spans="1:15" s="36" customFormat="1" ht="15" customHeight="1" x14ac:dyDescent="0.25">
      <c r="A37" s="124"/>
      <c r="B37" s="125"/>
      <c r="C37" s="127"/>
      <c r="D37" s="85" t="s">
        <v>63</v>
      </c>
      <c r="E37" s="90">
        <f t="shared" si="4"/>
        <v>527400</v>
      </c>
      <c r="F37" s="128"/>
      <c r="G37" s="35"/>
      <c r="H37" s="35"/>
      <c r="I37" s="35"/>
      <c r="J37" s="35"/>
      <c r="K37" s="35"/>
      <c r="L37" s="35"/>
      <c r="M37" s="35"/>
      <c r="N37" s="35"/>
      <c r="O37" s="35"/>
    </row>
    <row r="38" spans="1:15" s="36" customFormat="1" ht="15" customHeight="1" x14ac:dyDescent="0.25">
      <c r="A38" s="124"/>
      <c r="B38" s="129" t="s">
        <v>1</v>
      </c>
      <c r="C38" s="127"/>
      <c r="D38" s="83" t="s">
        <v>58</v>
      </c>
      <c r="E38" s="88">
        <f>SUM(E39:E43)</f>
        <v>2649621</v>
      </c>
      <c r="F38" s="126" t="s">
        <v>57</v>
      </c>
      <c r="G38" s="35"/>
      <c r="H38" s="35"/>
      <c r="I38" s="35"/>
      <c r="J38" s="35"/>
      <c r="K38" s="35"/>
      <c r="L38" s="35"/>
      <c r="M38" s="35"/>
      <c r="N38" s="35"/>
      <c r="O38" s="35"/>
    </row>
    <row r="39" spans="1:15" s="36" customFormat="1" ht="15" customHeight="1" x14ac:dyDescent="0.25">
      <c r="A39" s="124"/>
      <c r="B39" s="130"/>
      <c r="C39" s="127"/>
      <c r="D39" s="84" t="s">
        <v>59</v>
      </c>
      <c r="E39" s="90">
        <v>644661</v>
      </c>
      <c r="F39" s="127"/>
      <c r="G39" s="35"/>
      <c r="H39" s="35"/>
      <c r="I39" s="35"/>
      <c r="J39" s="35"/>
      <c r="K39" s="35"/>
      <c r="L39" s="35"/>
      <c r="M39" s="35"/>
      <c r="N39" s="35"/>
      <c r="O39" s="35"/>
    </row>
    <row r="40" spans="1:15" s="36" customFormat="1" ht="15" customHeight="1" x14ac:dyDescent="0.25">
      <c r="A40" s="124"/>
      <c r="B40" s="130"/>
      <c r="C40" s="127"/>
      <c r="D40" s="84" t="s">
        <v>60</v>
      </c>
      <c r="E40" s="90">
        <v>501240</v>
      </c>
      <c r="F40" s="127"/>
      <c r="G40" s="35"/>
      <c r="H40" s="35"/>
      <c r="I40" s="35"/>
      <c r="J40" s="35"/>
      <c r="K40" s="35"/>
      <c r="L40" s="35"/>
      <c r="M40" s="35"/>
      <c r="N40" s="35"/>
      <c r="O40" s="35"/>
    </row>
    <row r="41" spans="1:15" s="36" customFormat="1" ht="15" customHeight="1" x14ac:dyDescent="0.25">
      <c r="A41" s="124"/>
      <c r="B41" s="130"/>
      <c r="C41" s="127"/>
      <c r="D41" s="84" t="s">
        <v>61</v>
      </c>
      <c r="E41" s="90">
        <v>501240</v>
      </c>
      <c r="F41" s="127"/>
      <c r="G41" s="35"/>
      <c r="H41" s="35"/>
      <c r="I41" s="35"/>
      <c r="J41" s="35"/>
      <c r="K41" s="35"/>
      <c r="L41" s="35"/>
      <c r="M41" s="35"/>
      <c r="N41" s="35"/>
      <c r="O41" s="35"/>
    </row>
    <row r="42" spans="1:15" s="36" customFormat="1" ht="15" customHeight="1" x14ac:dyDescent="0.25">
      <c r="A42" s="124"/>
      <c r="B42" s="130"/>
      <c r="C42" s="127"/>
      <c r="D42" s="84" t="s">
        <v>62</v>
      </c>
      <c r="E42" s="90">
        <v>501240</v>
      </c>
      <c r="F42" s="127"/>
      <c r="G42" s="35"/>
      <c r="H42" s="35"/>
      <c r="I42" s="35"/>
      <c r="J42" s="35"/>
      <c r="K42" s="35"/>
      <c r="L42" s="35"/>
      <c r="M42" s="35"/>
      <c r="N42" s="35"/>
      <c r="O42" s="35"/>
    </row>
    <row r="43" spans="1:15" s="36" customFormat="1" ht="15" customHeight="1" x14ac:dyDescent="0.25">
      <c r="A43" s="124"/>
      <c r="B43" s="131"/>
      <c r="C43" s="127"/>
      <c r="D43" s="85" t="s">
        <v>63</v>
      </c>
      <c r="E43" s="90">
        <v>501240</v>
      </c>
      <c r="F43" s="128"/>
      <c r="G43" s="35"/>
      <c r="H43" s="35"/>
      <c r="I43" s="35"/>
      <c r="J43" s="35"/>
      <c r="K43" s="35"/>
      <c r="L43" s="35"/>
      <c r="M43" s="35"/>
      <c r="N43" s="35"/>
      <c r="O43" s="35"/>
    </row>
    <row r="44" spans="1:15" s="36" customFormat="1" ht="15" customHeight="1" x14ac:dyDescent="0.25">
      <c r="A44" s="124"/>
      <c r="B44" s="129" t="s">
        <v>27</v>
      </c>
      <c r="C44" s="127"/>
      <c r="D44" s="83" t="s">
        <v>58</v>
      </c>
      <c r="E44" s="88">
        <f>SUM(E45:E49)</f>
        <v>135949</v>
      </c>
      <c r="F44" s="126" t="s">
        <v>57</v>
      </c>
      <c r="G44" s="35"/>
      <c r="H44" s="35"/>
      <c r="I44" s="35"/>
      <c r="J44" s="35"/>
      <c r="K44" s="35"/>
      <c r="L44" s="35"/>
      <c r="M44" s="35"/>
      <c r="N44" s="35"/>
      <c r="O44" s="35"/>
    </row>
    <row r="45" spans="1:15" s="36" customFormat="1" ht="15" customHeight="1" x14ac:dyDescent="0.25">
      <c r="A45" s="124"/>
      <c r="B45" s="130"/>
      <c r="C45" s="127"/>
      <c r="D45" s="84" t="s">
        <v>59</v>
      </c>
      <c r="E45" s="90">
        <v>31309</v>
      </c>
      <c r="F45" s="127"/>
      <c r="G45" s="35"/>
      <c r="H45" s="35"/>
      <c r="I45" s="35"/>
      <c r="J45" s="35"/>
      <c r="K45" s="35"/>
      <c r="L45" s="35"/>
      <c r="M45" s="35"/>
      <c r="N45" s="35"/>
      <c r="O45" s="35"/>
    </row>
    <row r="46" spans="1:15" s="36" customFormat="1" ht="15" customHeight="1" x14ac:dyDescent="0.25">
      <c r="A46" s="124"/>
      <c r="B46" s="130"/>
      <c r="C46" s="127"/>
      <c r="D46" s="84" t="s">
        <v>60</v>
      </c>
      <c r="E46" s="90">
        <v>26160</v>
      </c>
      <c r="F46" s="127"/>
      <c r="G46" s="35"/>
      <c r="H46" s="35"/>
      <c r="I46" s="35"/>
      <c r="J46" s="35"/>
      <c r="K46" s="35"/>
      <c r="L46" s="35"/>
      <c r="M46" s="35"/>
      <c r="N46" s="35"/>
      <c r="O46" s="35"/>
    </row>
    <row r="47" spans="1:15" s="36" customFormat="1" ht="15" customHeight="1" x14ac:dyDescent="0.25">
      <c r="A47" s="124"/>
      <c r="B47" s="130"/>
      <c r="C47" s="127"/>
      <c r="D47" s="84" t="s">
        <v>61</v>
      </c>
      <c r="E47" s="90">
        <v>26160</v>
      </c>
      <c r="F47" s="127"/>
      <c r="G47" s="35"/>
      <c r="H47" s="35"/>
      <c r="I47" s="35"/>
      <c r="J47" s="35"/>
      <c r="K47" s="35"/>
      <c r="L47" s="35"/>
      <c r="M47" s="35"/>
      <c r="N47" s="35"/>
      <c r="O47" s="35"/>
    </row>
    <row r="48" spans="1:15" s="36" customFormat="1" ht="15" customHeight="1" x14ac:dyDescent="0.25">
      <c r="A48" s="124"/>
      <c r="B48" s="130"/>
      <c r="C48" s="127"/>
      <c r="D48" s="84" t="s">
        <v>62</v>
      </c>
      <c r="E48" s="90">
        <v>26160</v>
      </c>
      <c r="F48" s="127"/>
      <c r="G48" s="35"/>
      <c r="H48" s="35"/>
      <c r="I48" s="35"/>
      <c r="J48" s="35"/>
      <c r="K48" s="35"/>
      <c r="L48" s="35"/>
      <c r="M48" s="35"/>
      <c r="N48" s="35"/>
      <c r="O48" s="35"/>
    </row>
    <row r="49" spans="1:15" s="36" customFormat="1" ht="15" customHeight="1" x14ac:dyDescent="0.25">
      <c r="A49" s="125"/>
      <c r="B49" s="131"/>
      <c r="C49" s="128"/>
      <c r="D49" s="85" t="s">
        <v>63</v>
      </c>
      <c r="E49" s="91">
        <v>26160</v>
      </c>
      <c r="F49" s="128"/>
      <c r="G49" s="35"/>
      <c r="H49" s="35"/>
      <c r="I49" s="35"/>
      <c r="J49" s="35"/>
      <c r="K49" s="35"/>
      <c r="L49" s="35"/>
      <c r="M49" s="35"/>
      <c r="N49" s="35"/>
      <c r="O49" s="35"/>
    </row>
    <row r="50" spans="1:15" s="36" customFormat="1" ht="15" customHeight="1" x14ac:dyDescent="0.25">
      <c r="A50" s="129" t="s">
        <v>198</v>
      </c>
      <c r="B50" s="123" t="s">
        <v>56</v>
      </c>
      <c r="C50" s="126" t="s">
        <v>57</v>
      </c>
      <c r="D50" s="83" t="s">
        <v>58</v>
      </c>
      <c r="E50" s="88">
        <f>SUM(E51:E55)</f>
        <v>2785570</v>
      </c>
      <c r="F50" s="126" t="s">
        <v>57</v>
      </c>
      <c r="G50" s="35"/>
      <c r="H50" s="35"/>
      <c r="I50" s="35"/>
      <c r="J50" s="35"/>
      <c r="K50" s="35"/>
      <c r="L50" s="35"/>
      <c r="M50" s="35"/>
      <c r="N50" s="35"/>
      <c r="O50" s="35"/>
    </row>
    <row r="51" spans="1:15" s="36" customFormat="1" ht="15" customHeight="1" x14ac:dyDescent="0.25">
      <c r="A51" s="130"/>
      <c r="B51" s="124"/>
      <c r="C51" s="127"/>
      <c r="D51" s="84" t="s">
        <v>59</v>
      </c>
      <c r="E51" s="90">
        <f>SUM(E57,E63)</f>
        <v>675970</v>
      </c>
      <c r="F51" s="127"/>
      <c r="G51" s="35"/>
      <c r="H51" s="35"/>
      <c r="I51" s="35"/>
      <c r="J51" s="35"/>
      <c r="K51" s="35"/>
      <c r="L51" s="35"/>
      <c r="M51" s="35"/>
      <c r="N51" s="35"/>
      <c r="O51" s="35"/>
    </row>
    <row r="52" spans="1:15" s="36" customFormat="1" ht="15" customHeight="1" x14ac:dyDescent="0.25">
      <c r="A52" s="130"/>
      <c r="B52" s="124"/>
      <c r="C52" s="127"/>
      <c r="D52" s="84" t="s">
        <v>60</v>
      </c>
      <c r="E52" s="90">
        <f t="shared" ref="E52:E55" si="5">SUM(E58,E64)</f>
        <v>527400</v>
      </c>
      <c r="F52" s="127"/>
      <c r="G52" s="35"/>
      <c r="H52" s="35"/>
      <c r="I52" s="35"/>
      <c r="J52" s="35"/>
      <c r="K52" s="35"/>
      <c r="L52" s="35"/>
      <c r="M52" s="35"/>
      <c r="N52" s="35"/>
      <c r="O52" s="35"/>
    </row>
    <row r="53" spans="1:15" s="36" customFormat="1" ht="15" customHeight="1" x14ac:dyDescent="0.25">
      <c r="A53" s="130"/>
      <c r="B53" s="124"/>
      <c r="C53" s="127"/>
      <c r="D53" s="84" t="s">
        <v>61</v>
      </c>
      <c r="E53" s="90">
        <f t="shared" si="5"/>
        <v>527400</v>
      </c>
      <c r="F53" s="127"/>
      <c r="G53" s="35"/>
      <c r="H53" s="35"/>
      <c r="I53" s="35"/>
      <c r="J53" s="35"/>
      <c r="K53" s="35"/>
      <c r="L53" s="35"/>
      <c r="M53" s="35"/>
      <c r="N53" s="35"/>
      <c r="O53" s="35"/>
    </row>
    <row r="54" spans="1:15" s="36" customFormat="1" ht="15" customHeight="1" x14ac:dyDescent="0.25">
      <c r="A54" s="130"/>
      <c r="B54" s="124"/>
      <c r="C54" s="127"/>
      <c r="D54" s="84" t="s">
        <v>62</v>
      </c>
      <c r="E54" s="90">
        <f t="shared" si="5"/>
        <v>527400</v>
      </c>
      <c r="F54" s="127"/>
      <c r="G54" s="35"/>
      <c r="H54" s="35"/>
      <c r="I54" s="35"/>
      <c r="J54" s="35"/>
      <c r="K54" s="35"/>
      <c r="L54" s="35"/>
      <c r="M54" s="35"/>
      <c r="N54" s="35"/>
      <c r="O54" s="35"/>
    </row>
    <row r="55" spans="1:15" s="36" customFormat="1" ht="15" customHeight="1" x14ac:dyDescent="0.25">
      <c r="A55" s="130"/>
      <c r="B55" s="125"/>
      <c r="C55" s="128"/>
      <c r="D55" s="85" t="s">
        <v>63</v>
      </c>
      <c r="E55" s="90">
        <f t="shared" si="5"/>
        <v>527400</v>
      </c>
      <c r="F55" s="128"/>
      <c r="G55" s="35"/>
      <c r="H55" s="35"/>
      <c r="I55" s="35"/>
      <c r="J55" s="35"/>
      <c r="K55" s="35"/>
      <c r="L55" s="35"/>
      <c r="M55" s="35"/>
      <c r="N55" s="35"/>
      <c r="O55" s="35"/>
    </row>
    <row r="56" spans="1:15" s="36" customFormat="1" ht="12.75" customHeight="1" x14ac:dyDescent="0.25">
      <c r="A56" s="130"/>
      <c r="B56" s="129" t="s">
        <v>1</v>
      </c>
      <c r="C56" s="145" t="s">
        <v>199</v>
      </c>
      <c r="D56" s="83" t="s">
        <v>58</v>
      </c>
      <c r="E56" s="88">
        <f>SUM(E57:E61)</f>
        <v>2649621</v>
      </c>
      <c r="F56" s="126" t="s">
        <v>57</v>
      </c>
      <c r="G56" s="35"/>
      <c r="H56" s="35"/>
      <c r="I56" s="35"/>
      <c r="J56" s="35"/>
      <c r="K56" s="35"/>
      <c r="L56" s="35"/>
      <c r="M56" s="35"/>
      <c r="N56" s="35"/>
      <c r="O56" s="35"/>
    </row>
    <row r="57" spans="1:15" s="36" customFormat="1" x14ac:dyDescent="0.25">
      <c r="A57" s="130"/>
      <c r="B57" s="130"/>
      <c r="C57" s="146"/>
      <c r="D57" s="84" t="s">
        <v>59</v>
      </c>
      <c r="E57" s="90">
        <v>644661</v>
      </c>
      <c r="F57" s="127"/>
      <c r="G57" s="35"/>
      <c r="H57" s="35"/>
      <c r="I57" s="35"/>
      <c r="J57" s="35"/>
      <c r="K57" s="35"/>
      <c r="L57" s="35"/>
      <c r="M57" s="35"/>
      <c r="N57" s="35"/>
      <c r="O57" s="35"/>
    </row>
    <row r="58" spans="1:15" s="36" customFormat="1" x14ac:dyDescent="0.25">
      <c r="A58" s="130"/>
      <c r="B58" s="130"/>
      <c r="C58" s="146"/>
      <c r="D58" s="84" t="s">
        <v>60</v>
      </c>
      <c r="E58" s="90">
        <v>501240</v>
      </c>
      <c r="F58" s="127"/>
      <c r="G58" s="35"/>
      <c r="H58" s="35"/>
      <c r="I58" s="35"/>
      <c r="J58" s="35"/>
      <c r="K58" s="35"/>
      <c r="L58" s="35"/>
      <c r="M58" s="35"/>
      <c r="N58" s="35"/>
      <c r="O58" s="35"/>
    </row>
    <row r="59" spans="1:15" s="36" customFormat="1" x14ac:dyDescent="0.25">
      <c r="A59" s="130"/>
      <c r="B59" s="130"/>
      <c r="C59" s="146"/>
      <c r="D59" s="84" t="s">
        <v>61</v>
      </c>
      <c r="E59" s="90">
        <v>501240</v>
      </c>
      <c r="F59" s="127"/>
      <c r="G59" s="35"/>
      <c r="H59" s="35"/>
      <c r="I59" s="35"/>
      <c r="J59" s="35"/>
      <c r="K59" s="35"/>
      <c r="L59" s="35"/>
      <c r="M59" s="35"/>
      <c r="N59" s="35"/>
      <c r="O59" s="35"/>
    </row>
    <row r="60" spans="1:15" s="36" customFormat="1" x14ac:dyDescent="0.25">
      <c r="A60" s="130"/>
      <c r="B60" s="130"/>
      <c r="C60" s="146"/>
      <c r="D60" s="84" t="s">
        <v>62</v>
      </c>
      <c r="E60" s="90">
        <v>501240</v>
      </c>
      <c r="F60" s="127"/>
      <c r="G60" s="35"/>
      <c r="H60" s="35"/>
      <c r="I60" s="35"/>
      <c r="J60" s="35"/>
      <c r="K60" s="35"/>
      <c r="L60" s="35"/>
      <c r="M60" s="35"/>
      <c r="N60" s="35"/>
      <c r="O60" s="35"/>
    </row>
    <row r="61" spans="1:15" s="36" customFormat="1" x14ac:dyDescent="0.25">
      <c r="A61" s="130"/>
      <c r="B61" s="131"/>
      <c r="C61" s="146"/>
      <c r="D61" s="85" t="s">
        <v>63</v>
      </c>
      <c r="E61" s="90">
        <v>501240</v>
      </c>
      <c r="F61" s="128"/>
      <c r="G61" s="35"/>
      <c r="H61" s="35"/>
      <c r="I61" s="35"/>
      <c r="J61" s="35"/>
      <c r="K61" s="35"/>
      <c r="L61" s="35"/>
      <c r="M61" s="35"/>
      <c r="N61" s="35"/>
      <c r="O61" s="35"/>
    </row>
    <row r="62" spans="1:15" s="36" customFormat="1" ht="15" customHeight="1" x14ac:dyDescent="0.25">
      <c r="A62" s="130"/>
      <c r="B62" s="129" t="s">
        <v>27</v>
      </c>
      <c r="C62" s="146"/>
      <c r="D62" s="83" t="s">
        <v>58</v>
      </c>
      <c r="E62" s="88">
        <f>SUM(E63:E67)</f>
        <v>135949</v>
      </c>
      <c r="F62" s="126" t="s">
        <v>57</v>
      </c>
      <c r="G62" s="35"/>
      <c r="H62" s="35"/>
      <c r="I62" s="35"/>
      <c r="J62" s="35"/>
      <c r="K62" s="35"/>
      <c r="L62" s="35"/>
      <c r="M62" s="35"/>
      <c r="N62" s="35"/>
      <c r="O62" s="35"/>
    </row>
    <row r="63" spans="1:15" s="36" customFormat="1" x14ac:dyDescent="0.25">
      <c r="A63" s="130"/>
      <c r="B63" s="130"/>
      <c r="C63" s="146"/>
      <c r="D63" s="84" t="s">
        <v>59</v>
      </c>
      <c r="E63" s="90">
        <v>31309</v>
      </c>
      <c r="F63" s="127"/>
      <c r="G63" s="35"/>
      <c r="H63" s="35"/>
      <c r="I63" s="35"/>
      <c r="J63" s="35"/>
      <c r="K63" s="35"/>
      <c r="L63" s="35"/>
      <c r="M63" s="35"/>
      <c r="N63" s="35"/>
      <c r="O63" s="35"/>
    </row>
    <row r="64" spans="1:15" s="36" customFormat="1" x14ac:dyDescent="0.25">
      <c r="A64" s="130"/>
      <c r="B64" s="130"/>
      <c r="C64" s="146"/>
      <c r="D64" s="84" t="s">
        <v>60</v>
      </c>
      <c r="E64" s="90">
        <v>26160</v>
      </c>
      <c r="F64" s="127"/>
      <c r="G64" s="35"/>
      <c r="H64" s="35"/>
      <c r="I64" s="35"/>
      <c r="J64" s="35"/>
      <c r="K64" s="35"/>
      <c r="L64" s="35"/>
      <c r="M64" s="35"/>
      <c r="N64" s="35"/>
      <c r="O64" s="35"/>
    </row>
    <row r="65" spans="1:15" s="82" customFormat="1" x14ac:dyDescent="0.25">
      <c r="A65" s="130"/>
      <c r="B65" s="130"/>
      <c r="C65" s="146"/>
      <c r="D65" s="84" t="s">
        <v>61</v>
      </c>
      <c r="E65" s="90">
        <v>26160</v>
      </c>
      <c r="F65" s="127"/>
      <c r="G65" s="81"/>
      <c r="H65" s="81"/>
      <c r="I65" s="81"/>
      <c r="J65" s="81"/>
      <c r="K65" s="81"/>
      <c r="L65" s="81"/>
      <c r="M65" s="81"/>
      <c r="N65" s="81"/>
      <c r="O65" s="81"/>
    </row>
    <row r="66" spans="1:15" s="82" customFormat="1" x14ac:dyDescent="0.25">
      <c r="A66" s="130"/>
      <c r="B66" s="130"/>
      <c r="C66" s="146"/>
      <c r="D66" s="84" t="s">
        <v>62</v>
      </c>
      <c r="E66" s="90">
        <v>26160</v>
      </c>
      <c r="F66" s="127"/>
      <c r="G66" s="81"/>
      <c r="H66" s="81"/>
      <c r="I66" s="81"/>
      <c r="J66" s="81"/>
      <c r="K66" s="81"/>
      <c r="L66" s="81"/>
      <c r="M66" s="81"/>
      <c r="N66" s="81"/>
      <c r="O66" s="81"/>
    </row>
    <row r="67" spans="1:15" s="82" customFormat="1" ht="15" customHeight="1" x14ac:dyDescent="0.25">
      <c r="A67" s="131"/>
      <c r="B67" s="131"/>
      <c r="C67" s="147"/>
      <c r="D67" s="85" t="s">
        <v>63</v>
      </c>
      <c r="E67" s="91">
        <v>26160</v>
      </c>
      <c r="F67" s="128"/>
      <c r="G67" s="81"/>
      <c r="H67" s="81"/>
      <c r="I67" s="81"/>
      <c r="J67" s="81"/>
      <c r="K67" s="81"/>
      <c r="L67" s="81"/>
      <c r="M67" s="81"/>
      <c r="N67" s="81"/>
      <c r="O67" s="81"/>
    </row>
    <row r="68" spans="1:15" s="82" customFormat="1" ht="15" customHeight="1" x14ac:dyDescent="0.25">
      <c r="A68" s="129" t="s">
        <v>201</v>
      </c>
      <c r="B68" s="123" t="s">
        <v>56</v>
      </c>
      <c r="C68" s="126" t="s">
        <v>57</v>
      </c>
      <c r="D68" s="83" t="s">
        <v>58</v>
      </c>
      <c r="E68" s="88">
        <f>SUM(E69:E73)</f>
        <v>1157177</v>
      </c>
      <c r="F68" s="126" t="s">
        <v>57</v>
      </c>
      <c r="G68" s="81"/>
      <c r="H68" s="81"/>
      <c r="I68" s="81"/>
      <c r="J68" s="81"/>
      <c r="K68" s="81"/>
      <c r="L68" s="81"/>
      <c r="M68" s="81"/>
      <c r="N68" s="81"/>
      <c r="O68" s="81"/>
    </row>
    <row r="69" spans="1:15" s="82" customFormat="1" ht="15" customHeight="1" x14ac:dyDescent="0.25">
      <c r="A69" s="130"/>
      <c r="B69" s="124"/>
      <c r="C69" s="127"/>
      <c r="D69" s="84" t="s">
        <v>59</v>
      </c>
      <c r="E69" s="90">
        <f>SUM(E75)</f>
        <v>298557</v>
      </c>
      <c r="F69" s="127"/>
      <c r="G69" s="81"/>
      <c r="H69" s="81"/>
      <c r="I69" s="81"/>
      <c r="J69" s="81"/>
      <c r="K69" s="81"/>
      <c r="L69" s="81"/>
      <c r="M69" s="81"/>
      <c r="N69" s="81"/>
      <c r="O69" s="81"/>
    </row>
    <row r="70" spans="1:15" s="82" customFormat="1" ht="15" customHeight="1" x14ac:dyDescent="0.25">
      <c r="A70" s="130"/>
      <c r="B70" s="124"/>
      <c r="C70" s="127"/>
      <c r="D70" s="84" t="s">
        <v>60</v>
      </c>
      <c r="E70" s="90">
        <f t="shared" ref="E70:E73" si="6">SUM(E76)</f>
        <v>214655</v>
      </c>
      <c r="F70" s="127"/>
      <c r="G70" s="81"/>
      <c r="H70" s="81"/>
      <c r="I70" s="81"/>
      <c r="J70" s="81"/>
      <c r="K70" s="81"/>
      <c r="L70" s="81"/>
      <c r="M70" s="81"/>
      <c r="N70" s="81"/>
      <c r="O70" s="81"/>
    </row>
    <row r="71" spans="1:15" s="82" customFormat="1" ht="15" customHeight="1" x14ac:dyDescent="0.25">
      <c r="A71" s="130"/>
      <c r="B71" s="124"/>
      <c r="C71" s="127"/>
      <c r="D71" s="84" t="s">
        <v>61</v>
      </c>
      <c r="E71" s="90">
        <f t="shared" si="6"/>
        <v>214655</v>
      </c>
      <c r="F71" s="127"/>
      <c r="G71" s="81"/>
      <c r="H71" s="81"/>
      <c r="I71" s="81"/>
      <c r="J71" s="81"/>
      <c r="K71" s="81"/>
      <c r="L71" s="81"/>
      <c r="M71" s="81"/>
      <c r="N71" s="81"/>
      <c r="O71" s="81"/>
    </row>
    <row r="72" spans="1:15" s="82" customFormat="1" ht="15" customHeight="1" x14ac:dyDescent="0.25">
      <c r="A72" s="130"/>
      <c r="B72" s="124"/>
      <c r="C72" s="127"/>
      <c r="D72" s="84" t="s">
        <v>62</v>
      </c>
      <c r="E72" s="90">
        <f t="shared" si="6"/>
        <v>214655</v>
      </c>
      <c r="F72" s="127"/>
      <c r="G72" s="81"/>
      <c r="H72" s="81"/>
      <c r="I72" s="81"/>
      <c r="J72" s="81"/>
      <c r="K72" s="81"/>
      <c r="L72" s="81"/>
      <c r="M72" s="81"/>
      <c r="N72" s="81"/>
      <c r="O72" s="81"/>
    </row>
    <row r="73" spans="1:15" s="82" customFormat="1" ht="15" customHeight="1" x14ac:dyDescent="0.25">
      <c r="A73" s="130"/>
      <c r="B73" s="125"/>
      <c r="C73" s="128"/>
      <c r="D73" s="85" t="s">
        <v>63</v>
      </c>
      <c r="E73" s="90">
        <f t="shared" si="6"/>
        <v>214655</v>
      </c>
      <c r="F73" s="128"/>
      <c r="G73" s="81"/>
      <c r="H73" s="81"/>
      <c r="I73" s="81"/>
      <c r="J73" s="81"/>
      <c r="K73" s="81"/>
      <c r="L73" s="81"/>
      <c r="M73" s="81"/>
      <c r="N73" s="81"/>
      <c r="O73" s="81"/>
    </row>
    <row r="74" spans="1:15" s="82" customFormat="1" ht="32.1" customHeight="1" x14ac:dyDescent="0.25">
      <c r="A74" s="130"/>
      <c r="B74" s="129" t="s">
        <v>1</v>
      </c>
      <c r="C74" s="129" t="s">
        <v>64</v>
      </c>
      <c r="D74" s="83" t="s">
        <v>58</v>
      </c>
      <c r="E74" s="88">
        <f>SUM(E75:E79)</f>
        <v>1157177</v>
      </c>
      <c r="F74" s="126" t="s">
        <v>57</v>
      </c>
      <c r="G74" s="81"/>
      <c r="H74" s="81"/>
      <c r="I74" s="81"/>
      <c r="J74" s="81"/>
      <c r="K74" s="81"/>
      <c r="L74" s="81"/>
      <c r="M74" s="81"/>
      <c r="N74" s="81"/>
      <c r="O74" s="81"/>
    </row>
    <row r="75" spans="1:15" s="82" customFormat="1" ht="32.1" customHeight="1" x14ac:dyDescent="0.25">
      <c r="A75" s="130"/>
      <c r="B75" s="130"/>
      <c r="C75" s="130"/>
      <c r="D75" s="84" t="s">
        <v>59</v>
      </c>
      <c r="E75" s="90">
        <v>298557</v>
      </c>
      <c r="F75" s="127"/>
      <c r="G75" s="81"/>
      <c r="H75" s="81"/>
      <c r="I75" s="81"/>
      <c r="J75" s="81"/>
      <c r="K75" s="81"/>
      <c r="L75" s="81"/>
      <c r="M75" s="81"/>
      <c r="N75" s="81"/>
      <c r="O75" s="81"/>
    </row>
    <row r="76" spans="1:15" s="82" customFormat="1" ht="32.1" customHeight="1" x14ac:dyDescent="0.25">
      <c r="A76" s="130"/>
      <c r="B76" s="130"/>
      <c r="C76" s="130"/>
      <c r="D76" s="84" t="s">
        <v>60</v>
      </c>
      <c r="E76" s="92">
        <v>214655</v>
      </c>
      <c r="F76" s="127"/>
      <c r="G76" s="81"/>
      <c r="H76" s="81"/>
      <c r="I76" s="81"/>
      <c r="J76" s="81"/>
      <c r="K76" s="81"/>
      <c r="L76" s="81"/>
      <c r="M76" s="81"/>
      <c r="N76" s="81"/>
      <c r="O76" s="81"/>
    </row>
    <row r="77" spans="1:15" s="82" customFormat="1" ht="32.1" customHeight="1" x14ac:dyDescent="0.25">
      <c r="A77" s="130"/>
      <c r="B77" s="130"/>
      <c r="C77" s="130"/>
      <c r="D77" s="84" t="s">
        <v>61</v>
      </c>
      <c r="E77" s="92">
        <v>214655</v>
      </c>
      <c r="F77" s="127"/>
      <c r="G77" s="81"/>
      <c r="H77" s="81"/>
      <c r="I77" s="81"/>
      <c r="J77" s="81"/>
      <c r="K77" s="81"/>
      <c r="L77" s="81"/>
      <c r="M77" s="81"/>
      <c r="N77" s="81"/>
      <c r="O77" s="81"/>
    </row>
    <row r="78" spans="1:15" s="82" customFormat="1" ht="32.1" customHeight="1" x14ac:dyDescent="0.25">
      <c r="A78" s="130"/>
      <c r="B78" s="130"/>
      <c r="C78" s="130"/>
      <c r="D78" s="84" t="s">
        <v>62</v>
      </c>
      <c r="E78" s="92">
        <v>214655</v>
      </c>
      <c r="F78" s="127"/>
      <c r="G78" s="81"/>
      <c r="H78" s="81"/>
      <c r="I78" s="81"/>
      <c r="J78" s="81"/>
      <c r="K78" s="81"/>
      <c r="L78" s="81"/>
      <c r="M78" s="81"/>
      <c r="N78" s="81"/>
      <c r="O78" s="81"/>
    </row>
    <row r="79" spans="1:15" s="82" customFormat="1" ht="36.75" customHeight="1" x14ac:dyDescent="0.25">
      <c r="A79" s="131"/>
      <c r="B79" s="131"/>
      <c r="C79" s="131"/>
      <c r="D79" s="85" t="s">
        <v>63</v>
      </c>
      <c r="E79" s="93">
        <v>214655</v>
      </c>
      <c r="F79" s="128"/>
      <c r="G79" s="81"/>
      <c r="H79" s="81"/>
      <c r="I79" s="81"/>
      <c r="J79" s="81"/>
      <c r="K79" s="81"/>
      <c r="L79" s="81"/>
      <c r="M79" s="81"/>
      <c r="N79" s="81"/>
      <c r="O79" s="81"/>
    </row>
    <row r="80" spans="1:15" s="82" customFormat="1" ht="15" customHeight="1" x14ac:dyDescent="0.25">
      <c r="A80" s="129" t="s">
        <v>203</v>
      </c>
      <c r="B80" s="123" t="s">
        <v>56</v>
      </c>
      <c r="C80" s="126" t="s">
        <v>57</v>
      </c>
      <c r="D80" s="83" t="s">
        <v>58</v>
      </c>
      <c r="E80" s="88">
        <f>SUM(E81:E85)</f>
        <v>60997</v>
      </c>
      <c r="F80" s="126" t="s">
        <v>57</v>
      </c>
      <c r="G80" s="81"/>
      <c r="H80" s="81"/>
      <c r="I80" s="81"/>
      <c r="J80" s="81"/>
      <c r="K80" s="81"/>
      <c r="L80" s="81"/>
      <c r="M80" s="81"/>
      <c r="N80" s="81"/>
      <c r="O80" s="81"/>
    </row>
    <row r="81" spans="1:15" s="82" customFormat="1" ht="15" customHeight="1" x14ac:dyDescent="0.25">
      <c r="A81" s="130"/>
      <c r="B81" s="124"/>
      <c r="C81" s="127"/>
      <c r="D81" s="84" t="s">
        <v>59</v>
      </c>
      <c r="E81" s="90">
        <f>SUM(E87)</f>
        <v>20049</v>
      </c>
      <c r="F81" s="127"/>
      <c r="G81" s="81"/>
      <c r="H81" s="81"/>
      <c r="I81" s="81"/>
      <c r="J81" s="81"/>
      <c r="K81" s="81"/>
      <c r="L81" s="81"/>
      <c r="M81" s="81"/>
      <c r="N81" s="81"/>
      <c r="O81" s="81"/>
    </row>
    <row r="82" spans="1:15" s="82" customFormat="1" ht="15" customHeight="1" x14ac:dyDescent="0.25">
      <c r="A82" s="130"/>
      <c r="B82" s="124"/>
      <c r="C82" s="127"/>
      <c r="D82" s="84" t="s">
        <v>60</v>
      </c>
      <c r="E82" s="90">
        <f t="shared" ref="E82:E85" si="7">SUM(E88)</f>
        <v>10237</v>
      </c>
      <c r="F82" s="127"/>
      <c r="G82" s="81"/>
      <c r="H82" s="81"/>
      <c r="I82" s="81"/>
      <c r="J82" s="81"/>
      <c r="K82" s="81"/>
      <c r="L82" s="81"/>
      <c r="M82" s="81"/>
      <c r="N82" s="81"/>
      <c r="O82" s="81"/>
    </row>
    <row r="83" spans="1:15" s="82" customFormat="1" ht="15" customHeight="1" x14ac:dyDescent="0.25">
      <c r="A83" s="130"/>
      <c r="B83" s="124"/>
      <c r="C83" s="127"/>
      <c r="D83" s="84" t="s">
        <v>61</v>
      </c>
      <c r="E83" s="90">
        <f t="shared" si="7"/>
        <v>10237</v>
      </c>
      <c r="F83" s="127"/>
      <c r="G83" s="81"/>
      <c r="H83" s="81"/>
      <c r="I83" s="81"/>
      <c r="J83" s="81"/>
      <c r="K83" s="81"/>
      <c r="L83" s="81"/>
      <c r="M83" s="81"/>
      <c r="N83" s="81"/>
      <c r="O83" s="81"/>
    </row>
    <row r="84" spans="1:15" s="82" customFormat="1" ht="15" customHeight="1" x14ac:dyDescent="0.25">
      <c r="A84" s="130"/>
      <c r="B84" s="124"/>
      <c r="C84" s="127"/>
      <c r="D84" s="84" t="s">
        <v>62</v>
      </c>
      <c r="E84" s="90">
        <f t="shared" si="7"/>
        <v>10237</v>
      </c>
      <c r="F84" s="127"/>
      <c r="G84" s="81"/>
      <c r="H84" s="81"/>
      <c r="I84" s="81"/>
      <c r="J84" s="81"/>
      <c r="K84" s="81"/>
      <c r="L84" s="81"/>
      <c r="M84" s="81"/>
      <c r="N84" s="81"/>
      <c r="O84" s="81"/>
    </row>
    <row r="85" spans="1:15" s="82" customFormat="1" ht="15" customHeight="1" x14ac:dyDescent="0.25">
      <c r="A85" s="130"/>
      <c r="B85" s="125"/>
      <c r="C85" s="128"/>
      <c r="D85" s="85" t="s">
        <v>63</v>
      </c>
      <c r="E85" s="90">
        <f t="shared" si="7"/>
        <v>10237</v>
      </c>
      <c r="F85" s="128"/>
      <c r="G85" s="81"/>
      <c r="H85" s="81"/>
      <c r="I85" s="81"/>
      <c r="J85" s="81"/>
      <c r="K85" s="81"/>
      <c r="L85" s="81"/>
      <c r="M85" s="81"/>
      <c r="N85" s="81"/>
      <c r="O85" s="81"/>
    </row>
    <row r="86" spans="1:15" s="82" customFormat="1" ht="34.5" customHeight="1" x14ac:dyDescent="0.25">
      <c r="A86" s="130"/>
      <c r="B86" s="129" t="s">
        <v>1</v>
      </c>
      <c r="C86" s="129" t="s">
        <v>65</v>
      </c>
      <c r="D86" s="83" t="s">
        <v>58</v>
      </c>
      <c r="E86" s="88">
        <f>SUM(E87:E91)</f>
        <v>60997</v>
      </c>
      <c r="F86" s="126" t="s">
        <v>57</v>
      </c>
      <c r="G86" s="81"/>
      <c r="H86" s="81"/>
      <c r="I86" s="81"/>
      <c r="J86" s="81"/>
      <c r="K86" s="81"/>
      <c r="L86" s="81"/>
      <c r="M86" s="81"/>
      <c r="N86" s="81"/>
      <c r="O86" s="81"/>
    </row>
    <row r="87" spans="1:15" s="82" customFormat="1" ht="30.75" customHeight="1" x14ac:dyDescent="0.25">
      <c r="A87" s="130"/>
      <c r="B87" s="130"/>
      <c r="C87" s="130"/>
      <c r="D87" s="84" t="s">
        <v>59</v>
      </c>
      <c r="E87" s="92">
        <v>20049</v>
      </c>
      <c r="F87" s="127"/>
      <c r="G87" s="81"/>
      <c r="H87" s="81"/>
      <c r="I87" s="81"/>
      <c r="J87" s="81"/>
      <c r="K87" s="81"/>
      <c r="L87" s="81"/>
      <c r="M87" s="81"/>
      <c r="N87" s="81"/>
      <c r="O87" s="81"/>
    </row>
    <row r="88" spans="1:15" s="82" customFormat="1" ht="28.5" customHeight="1" x14ac:dyDescent="0.25">
      <c r="A88" s="130"/>
      <c r="B88" s="130"/>
      <c r="C88" s="130"/>
      <c r="D88" s="84" t="s">
        <v>60</v>
      </c>
      <c r="E88" s="92">
        <v>10237</v>
      </c>
      <c r="F88" s="127"/>
      <c r="G88" s="81"/>
      <c r="H88" s="81"/>
      <c r="I88" s="81"/>
      <c r="J88" s="81"/>
      <c r="K88" s="81"/>
      <c r="L88" s="81"/>
      <c r="M88" s="81"/>
      <c r="N88" s="81"/>
      <c r="O88" s="81"/>
    </row>
    <row r="89" spans="1:15" s="82" customFormat="1" ht="30" customHeight="1" x14ac:dyDescent="0.25">
      <c r="A89" s="130"/>
      <c r="B89" s="130"/>
      <c r="C89" s="130"/>
      <c r="D89" s="84" t="s">
        <v>61</v>
      </c>
      <c r="E89" s="92">
        <v>10237</v>
      </c>
      <c r="F89" s="127"/>
      <c r="G89" s="81"/>
      <c r="H89" s="81"/>
      <c r="I89" s="81"/>
      <c r="J89" s="81"/>
      <c r="K89" s="81"/>
      <c r="L89" s="81"/>
      <c r="M89" s="81"/>
      <c r="N89" s="81"/>
      <c r="O89" s="81"/>
    </row>
    <row r="90" spans="1:15" s="82" customFormat="1" ht="24.75" customHeight="1" x14ac:dyDescent="0.25">
      <c r="A90" s="130"/>
      <c r="B90" s="130"/>
      <c r="C90" s="130"/>
      <c r="D90" s="84" t="s">
        <v>62</v>
      </c>
      <c r="E90" s="92">
        <v>10237</v>
      </c>
      <c r="F90" s="127"/>
      <c r="G90" s="81"/>
      <c r="H90" s="81"/>
      <c r="I90" s="81"/>
      <c r="J90" s="81"/>
      <c r="K90" s="81"/>
      <c r="L90" s="81"/>
      <c r="M90" s="81"/>
      <c r="N90" s="81"/>
      <c r="O90" s="81"/>
    </row>
    <row r="91" spans="1:15" s="82" customFormat="1" ht="24.75" customHeight="1" x14ac:dyDescent="0.25">
      <c r="A91" s="131"/>
      <c r="B91" s="131"/>
      <c r="C91" s="131"/>
      <c r="D91" s="85" t="s">
        <v>63</v>
      </c>
      <c r="E91" s="93">
        <v>10237</v>
      </c>
      <c r="F91" s="128"/>
      <c r="G91" s="81"/>
      <c r="H91" s="81"/>
      <c r="I91" s="81"/>
      <c r="J91" s="81"/>
      <c r="K91" s="81"/>
      <c r="L91" s="81"/>
      <c r="M91" s="81"/>
      <c r="N91" s="81"/>
      <c r="O91" s="81"/>
    </row>
    <row r="92" spans="1:15" s="82" customFormat="1" ht="15.75" customHeight="1" x14ac:dyDescent="0.25">
      <c r="A92" s="129" t="s">
        <v>204</v>
      </c>
      <c r="B92" s="123" t="s">
        <v>56</v>
      </c>
      <c r="C92" s="126" t="s">
        <v>57</v>
      </c>
      <c r="D92" s="83" t="s">
        <v>58</v>
      </c>
      <c r="E92" s="88">
        <f>SUM(E93:E97)</f>
        <v>97733</v>
      </c>
      <c r="F92" s="126" t="s">
        <v>57</v>
      </c>
      <c r="G92" s="81"/>
      <c r="H92" s="81"/>
      <c r="I92" s="81"/>
      <c r="J92" s="81"/>
      <c r="K92" s="81"/>
      <c r="L92" s="81"/>
      <c r="M92" s="81"/>
      <c r="N92" s="81"/>
      <c r="O92" s="81"/>
    </row>
    <row r="93" spans="1:15" s="82" customFormat="1" ht="15.75" customHeight="1" x14ac:dyDescent="0.25">
      <c r="A93" s="130"/>
      <c r="B93" s="124"/>
      <c r="C93" s="127"/>
      <c r="D93" s="84" t="s">
        <v>59</v>
      </c>
      <c r="E93" s="90">
        <f>SUM(E99)</f>
        <v>28853</v>
      </c>
      <c r="F93" s="127"/>
      <c r="G93" s="81"/>
      <c r="H93" s="81"/>
      <c r="I93" s="81"/>
      <c r="J93" s="81"/>
      <c r="K93" s="81"/>
      <c r="L93" s="81"/>
      <c r="M93" s="81"/>
      <c r="N93" s="81"/>
      <c r="O93" s="81"/>
    </row>
    <row r="94" spans="1:15" s="82" customFormat="1" ht="15.75" customHeight="1" x14ac:dyDescent="0.25">
      <c r="A94" s="130"/>
      <c r="B94" s="124"/>
      <c r="C94" s="127"/>
      <c r="D94" s="84" t="s">
        <v>60</v>
      </c>
      <c r="E94" s="90">
        <f t="shared" ref="E94:E97" si="8">SUM(E100)</f>
        <v>17220</v>
      </c>
      <c r="F94" s="127"/>
      <c r="G94" s="81"/>
      <c r="H94" s="81"/>
      <c r="I94" s="81"/>
      <c r="J94" s="81"/>
      <c r="K94" s="81"/>
      <c r="L94" s="81"/>
      <c r="M94" s="81"/>
      <c r="N94" s="81"/>
      <c r="O94" s="81"/>
    </row>
    <row r="95" spans="1:15" s="82" customFormat="1" ht="15" customHeight="1" x14ac:dyDescent="0.25">
      <c r="A95" s="130"/>
      <c r="B95" s="124"/>
      <c r="C95" s="127"/>
      <c r="D95" s="84" t="s">
        <v>61</v>
      </c>
      <c r="E95" s="90">
        <f t="shared" si="8"/>
        <v>17220</v>
      </c>
      <c r="F95" s="127"/>
      <c r="G95" s="81"/>
      <c r="H95" s="81"/>
      <c r="I95" s="81"/>
      <c r="J95" s="81"/>
      <c r="K95" s="81"/>
      <c r="L95" s="81"/>
      <c r="M95" s="81"/>
      <c r="N95" s="81"/>
      <c r="O95" s="81"/>
    </row>
    <row r="96" spans="1:15" s="82" customFormat="1" ht="15" customHeight="1" x14ac:dyDescent="0.25">
      <c r="A96" s="130"/>
      <c r="B96" s="124"/>
      <c r="C96" s="127"/>
      <c r="D96" s="84" t="s">
        <v>62</v>
      </c>
      <c r="E96" s="90">
        <f t="shared" si="8"/>
        <v>17220</v>
      </c>
      <c r="F96" s="127"/>
      <c r="G96" s="81"/>
      <c r="H96" s="81"/>
      <c r="I96" s="81"/>
      <c r="J96" s="81"/>
      <c r="K96" s="81"/>
      <c r="L96" s="81"/>
      <c r="M96" s="81"/>
      <c r="N96" s="81"/>
      <c r="O96" s="81"/>
    </row>
    <row r="97" spans="1:15" s="82" customFormat="1" ht="15" customHeight="1" x14ac:dyDescent="0.25">
      <c r="A97" s="130"/>
      <c r="B97" s="125"/>
      <c r="C97" s="128"/>
      <c r="D97" s="85" t="s">
        <v>63</v>
      </c>
      <c r="E97" s="90">
        <f t="shared" si="8"/>
        <v>17220</v>
      </c>
      <c r="F97" s="128"/>
      <c r="G97" s="81"/>
      <c r="H97" s="81"/>
      <c r="I97" s="81"/>
      <c r="J97" s="81"/>
      <c r="K97" s="81"/>
      <c r="L97" s="81"/>
      <c r="M97" s="81"/>
      <c r="N97" s="81"/>
      <c r="O97" s="81"/>
    </row>
    <row r="98" spans="1:15" s="82" customFormat="1" ht="27.9" customHeight="1" x14ac:dyDescent="0.25">
      <c r="A98" s="130"/>
      <c r="B98" s="129" t="s">
        <v>1</v>
      </c>
      <c r="C98" s="129" t="s">
        <v>66</v>
      </c>
      <c r="D98" s="83" t="s">
        <v>58</v>
      </c>
      <c r="E98" s="88">
        <f>SUM(E99:E103)</f>
        <v>97733</v>
      </c>
      <c r="F98" s="126" t="s">
        <v>57</v>
      </c>
      <c r="G98" s="81"/>
      <c r="H98" s="81"/>
      <c r="I98" s="81"/>
      <c r="J98" s="81"/>
      <c r="K98" s="81"/>
      <c r="L98" s="81"/>
      <c r="M98" s="81"/>
      <c r="N98" s="81"/>
      <c r="O98" s="81"/>
    </row>
    <row r="99" spans="1:15" s="82" customFormat="1" ht="27.9" customHeight="1" x14ac:dyDescent="0.25">
      <c r="A99" s="130"/>
      <c r="B99" s="130"/>
      <c r="C99" s="130"/>
      <c r="D99" s="84" t="s">
        <v>59</v>
      </c>
      <c r="E99" s="92">
        <v>28853</v>
      </c>
      <c r="F99" s="127"/>
      <c r="G99" s="81"/>
      <c r="H99" s="81"/>
      <c r="I99" s="81"/>
      <c r="J99" s="81"/>
      <c r="K99" s="81"/>
      <c r="L99" s="81"/>
      <c r="M99" s="81"/>
      <c r="N99" s="81"/>
      <c r="O99" s="81"/>
    </row>
    <row r="100" spans="1:15" s="82" customFormat="1" ht="27.9" customHeight="1" x14ac:dyDescent="0.25">
      <c r="A100" s="130"/>
      <c r="B100" s="130"/>
      <c r="C100" s="130"/>
      <c r="D100" s="84" t="s">
        <v>60</v>
      </c>
      <c r="E100" s="92">
        <v>17220</v>
      </c>
      <c r="F100" s="127"/>
      <c r="G100" s="81"/>
      <c r="H100" s="81"/>
      <c r="I100" s="81"/>
      <c r="J100" s="81"/>
      <c r="K100" s="81"/>
      <c r="L100" s="81"/>
      <c r="M100" s="81"/>
      <c r="N100" s="81"/>
      <c r="O100" s="81"/>
    </row>
    <row r="101" spans="1:15" s="82" customFormat="1" ht="27.9" customHeight="1" x14ac:dyDescent="0.25">
      <c r="A101" s="130"/>
      <c r="B101" s="130"/>
      <c r="C101" s="130"/>
      <c r="D101" s="84" t="s">
        <v>61</v>
      </c>
      <c r="E101" s="92">
        <v>17220</v>
      </c>
      <c r="F101" s="127"/>
      <c r="G101" s="81"/>
      <c r="H101" s="81"/>
      <c r="I101" s="81"/>
      <c r="J101" s="81"/>
      <c r="K101" s="81"/>
      <c r="L101" s="81"/>
      <c r="M101" s="81"/>
      <c r="N101" s="81"/>
      <c r="O101" s="81"/>
    </row>
    <row r="102" spans="1:15" s="82" customFormat="1" ht="27.9" customHeight="1" x14ac:dyDescent="0.25">
      <c r="A102" s="130"/>
      <c r="B102" s="130"/>
      <c r="C102" s="130"/>
      <c r="D102" s="84" t="s">
        <v>62</v>
      </c>
      <c r="E102" s="92">
        <v>17220</v>
      </c>
      <c r="F102" s="127"/>
      <c r="G102" s="81"/>
      <c r="H102" s="81"/>
      <c r="I102" s="81"/>
      <c r="J102" s="81"/>
      <c r="K102" s="81"/>
      <c r="L102" s="81"/>
      <c r="M102" s="81"/>
      <c r="N102" s="81"/>
      <c r="O102" s="81"/>
    </row>
    <row r="103" spans="1:15" s="82" customFormat="1" ht="27.9" customHeight="1" x14ac:dyDescent="0.25">
      <c r="A103" s="131"/>
      <c r="B103" s="131"/>
      <c r="C103" s="131"/>
      <c r="D103" s="85" t="s">
        <v>63</v>
      </c>
      <c r="E103" s="93">
        <v>17220</v>
      </c>
      <c r="F103" s="128"/>
      <c r="G103" s="81"/>
      <c r="H103" s="81"/>
      <c r="I103" s="81"/>
      <c r="J103" s="81"/>
      <c r="K103" s="81"/>
      <c r="L103" s="81"/>
      <c r="M103" s="81"/>
      <c r="N103" s="81"/>
      <c r="O103" s="81"/>
    </row>
    <row r="104" spans="1:15" s="82" customFormat="1" ht="16.5" customHeight="1" x14ac:dyDescent="0.25">
      <c r="A104" s="129" t="s">
        <v>205</v>
      </c>
      <c r="B104" s="123" t="s">
        <v>56</v>
      </c>
      <c r="C104" s="126" t="s">
        <v>57</v>
      </c>
      <c r="D104" s="83" t="s">
        <v>58</v>
      </c>
      <c r="E104" s="88">
        <f>SUM(E105:E109)</f>
        <v>73852</v>
      </c>
      <c r="F104" s="126" t="s">
        <v>57</v>
      </c>
      <c r="G104" s="81"/>
      <c r="H104" s="81"/>
      <c r="I104" s="81"/>
      <c r="J104" s="81"/>
      <c r="K104" s="81"/>
      <c r="L104" s="81"/>
      <c r="M104" s="81"/>
      <c r="N104" s="81"/>
      <c r="O104" s="81"/>
    </row>
    <row r="105" spans="1:15" s="82" customFormat="1" ht="16.5" customHeight="1" x14ac:dyDescent="0.25">
      <c r="A105" s="130"/>
      <c r="B105" s="124"/>
      <c r="C105" s="127"/>
      <c r="D105" s="84" t="s">
        <v>59</v>
      </c>
      <c r="E105" s="90">
        <f>SUM(E111)</f>
        <v>37132</v>
      </c>
      <c r="F105" s="127"/>
      <c r="G105" s="81"/>
      <c r="H105" s="81"/>
      <c r="I105" s="81"/>
      <c r="J105" s="81"/>
      <c r="K105" s="81"/>
      <c r="L105" s="81"/>
      <c r="M105" s="81"/>
      <c r="N105" s="81"/>
      <c r="O105" s="81"/>
    </row>
    <row r="106" spans="1:15" s="82" customFormat="1" ht="16.5" customHeight="1" x14ac:dyDescent="0.25">
      <c r="A106" s="130"/>
      <c r="B106" s="124"/>
      <c r="C106" s="127"/>
      <c r="D106" s="84" t="s">
        <v>60</v>
      </c>
      <c r="E106" s="90">
        <f t="shared" ref="E106:E109" si="9">SUM(E112)</f>
        <v>9180</v>
      </c>
      <c r="F106" s="127"/>
      <c r="G106" s="81"/>
      <c r="H106" s="81"/>
      <c r="I106" s="81"/>
      <c r="J106" s="81"/>
      <c r="K106" s="81"/>
      <c r="L106" s="81"/>
      <c r="M106" s="81"/>
      <c r="N106" s="81"/>
      <c r="O106" s="81"/>
    </row>
    <row r="107" spans="1:15" s="82" customFormat="1" ht="15" customHeight="1" x14ac:dyDescent="0.25">
      <c r="A107" s="130"/>
      <c r="B107" s="124"/>
      <c r="C107" s="127"/>
      <c r="D107" s="84" t="s">
        <v>61</v>
      </c>
      <c r="E107" s="90">
        <f t="shared" si="9"/>
        <v>9180</v>
      </c>
      <c r="F107" s="127"/>
      <c r="G107" s="81"/>
      <c r="H107" s="81"/>
      <c r="I107" s="81"/>
      <c r="J107" s="81"/>
      <c r="K107" s="81"/>
      <c r="L107" s="81"/>
      <c r="M107" s="81"/>
      <c r="N107" s="81"/>
      <c r="O107" s="81"/>
    </row>
    <row r="108" spans="1:15" s="82" customFormat="1" ht="15" customHeight="1" x14ac:dyDescent="0.25">
      <c r="A108" s="130"/>
      <c r="B108" s="124"/>
      <c r="C108" s="127"/>
      <c r="D108" s="84" t="s">
        <v>62</v>
      </c>
      <c r="E108" s="90">
        <f t="shared" si="9"/>
        <v>9180</v>
      </c>
      <c r="F108" s="127"/>
      <c r="G108" s="81"/>
      <c r="H108" s="81"/>
      <c r="I108" s="81"/>
      <c r="J108" s="81"/>
      <c r="K108" s="81"/>
      <c r="L108" s="81"/>
      <c r="M108" s="81"/>
      <c r="N108" s="81"/>
      <c r="O108" s="81"/>
    </row>
    <row r="109" spans="1:15" s="82" customFormat="1" ht="15" customHeight="1" x14ac:dyDescent="0.25">
      <c r="A109" s="130"/>
      <c r="B109" s="125"/>
      <c r="C109" s="128"/>
      <c r="D109" s="85" t="s">
        <v>63</v>
      </c>
      <c r="E109" s="90">
        <f t="shared" si="9"/>
        <v>9180</v>
      </c>
      <c r="F109" s="128"/>
      <c r="G109" s="81"/>
      <c r="H109" s="81"/>
      <c r="I109" s="81"/>
      <c r="J109" s="81"/>
      <c r="K109" s="81"/>
      <c r="L109" s="81"/>
      <c r="M109" s="81"/>
      <c r="N109" s="81"/>
      <c r="O109" s="81"/>
    </row>
    <row r="110" spans="1:15" s="82" customFormat="1" ht="30" customHeight="1" x14ac:dyDescent="0.25">
      <c r="A110" s="130"/>
      <c r="B110" s="129" t="s">
        <v>1</v>
      </c>
      <c r="C110" s="129" t="s">
        <v>67</v>
      </c>
      <c r="D110" s="83" t="s">
        <v>58</v>
      </c>
      <c r="E110" s="88">
        <f>SUM(E111:E115)</f>
        <v>73852</v>
      </c>
      <c r="F110" s="126" t="s">
        <v>57</v>
      </c>
      <c r="G110" s="81"/>
      <c r="H110" s="81"/>
      <c r="I110" s="81"/>
      <c r="J110" s="81"/>
      <c r="K110" s="81"/>
      <c r="L110" s="81"/>
      <c r="M110" s="81"/>
      <c r="N110" s="81"/>
      <c r="O110" s="81"/>
    </row>
    <row r="111" spans="1:15" s="82" customFormat="1" ht="30" customHeight="1" x14ac:dyDescent="0.25">
      <c r="A111" s="130"/>
      <c r="B111" s="130"/>
      <c r="C111" s="130"/>
      <c r="D111" s="84" t="s">
        <v>59</v>
      </c>
      <c r="E111" s="92">
        <v>37132</v>
      </c>
      <c r="F111" s="127"/>
      <c r="G111" s="81"/>
      <c r="H111" s="81"/>
      <c r="I111" s="81"/>
      <c r="J111" s="81"/>
      <c r="K111" s="81"/>
      <c r="L111" s="81"/>
      <c r="M111" s="81"/>
      <c r="N111" s="81"/>
      <c r="O111" s="81"/>
    </row>
    <row r="112" spans="1:15" s="82" customFormat="1" ht="30" customHeight="1" x14ac:dyDescent="0.25">
      <c r="A112" s="130"/>
      <c r="B112" s="130"/>
      <c r="C112" s="130"/>
      <c r="D112" s="84" t="s">
        <v>60</v>
      </c>
      <c r="E112" s="92">
        <v>9180</v>
      </c>
      <c r="F112" s="127"/>
      <c r="G112" s="81"/>
      <c r="H112" s="81"/>
      <c r="I112" s="81"/>
      <c r="J112" s="81"/>
      <c r="K112" s="81"/>
      <c r="L112" s="81"/>
      <c r="M112" s="81"/>
      <c r="N112" s="81"/>
      <c r="O112" s="81"/>
    </row>
    <row r="113" spans="1:15" s="82" customFormat="1" ht="30" customHeight="1" x14ac:dyDescent="0.25">
      <c r="A113" s="130"/>
      <c r="B113" s="130"/>
      <c r="C113" s="130"/>
      <c r="D113" s="84" t="s">
        <v>61</v>
      </c>
      <c r="E113" s="92">
        <v>9180</v>
      </c>
      <c r="F113" s="127"/>
      <c r="G113" s="81"/>
      <c r="H113" s="81"/>
      <c r="I113" s="81"/>
      <c r="J113" s="81"/>
      <c r="K113" s="81"/>
      <c r="L113" s="81"/>
      <c r="M113" s="81"/>
      <c r="N113" s="81"/>
      <c r="O113" s="81"/>
    </row>
    <row r="114" spans="1:15" s="82" customFormat="1" ht="30" customHeight="1" x14ac:dyDescent="0.25">
      <c r="A114" s="130"/>
      <c r="B114" s="130"/>
      <c r="C114" s="130"/>
      <c r="D114" s="84" t="s">
        <v>62</v>
      </c>
      <c r="E114" s="92">
        <v>9180</v>
      </c>
      <c r="F114" s="127"/>
      <c r="G114" s="81"/>
      <c r="H114" s="81"/>
      <c r="I114" s="81"/>
      <c r="J114" s="81"/>
      <c r="K114" s="81"/>
      <c r="L114" s="81"/>
      <c r="M114" s="81"/>
      <c r="N114" s="81"/>
      <c r="O114" s="81"/>
    </row>
    <row r="115" spans="1:15" s="82" customFormat="1" ht="30" customHeight="1" x14ac:dyDescent="0.25">
      <c r="A115" s="131"/>
      <c r="B115" s="131"/>
      <c r="C115" s="131"/>
      <c r="D115" s="85" t="s">
        <v>63</v>
      </c>
      <c r="E115" s="93">
        <v>9180</v>
      </c>
      <c r="F115" s="128"/>
      <c r="G115" s="81"/>
      <c r="H115" s="81"/>
      <c r="I115" s="81"/>
      <c r="J115" s="81"/>
      <c r="K115" s="81"/>
      <c r="L115" s="81"/>
      <c r="M115" s="81"/>
      <c r="N115" s="81"/>
      <c r="O115" s="81"/>
    </row>
    <row r="116" spans="1:15" s="82" customFormat="1" ht="15.75" customHeight="1" x14ac:dyDescent="0.25">
      <c r="A116" s="129" t="s">
        <v>206</v>
      </c>
      <c r="B116" s="123" t="s">
        <v>56</v>
      </c>
      <c r="C116" s="126" t="s">
        <v>57</v>
      </c>
      <c r="D116" s="83" t="s">
        <v>58</v>
      </c>
      <c r="E116" s="88">
        <f>SUM(E117:E121)</f>
        <v>15756</v>
      </c>
      <c r="F116" s="126" t="s">
        <v>57</v>
      </c>
      <c r="G116" s="81"/>
      <c r="H116" s="81"/>
      <c r="I116" s="81"/>
      <c r="J116" s="81"/>
      <c r="K116" s="81"/>
      <c r="L116" s="81"/>
      <c r="M116" s="81"/>
      <c r="N116" s="81"/>
      <c r="O116" s="81"/>
    </row>
    <row r="117" spans="1:15" s="82" customFormat="1" ht="15.75" customHeight="1" x14ac:dyDescent="0.25">
      <c r="A117" s="130"/>
      <c r="B117" s="124"/>
      <c r="C117" s="127"/>
      <c r="D117" s="84" t="s">
        <v>59</v>
      </c>
      <c r="E117" s="90">
        <f>SUM(E123)</f>
        <v>3368</v>
      </c>
      <c r="F117" s="127"/>
      <c r="G117" s="81"/>
      <c r="H117" s="81"/>
      <c r="I117" s="81"/>
      <c r="J117" s="81"/>
      <c r="K117" s="81"/>
      <c r="L117" s="81"/>
      <c r="M117" s="81"/>
      <c r="N117" s="81"/>
      <c r="O117" s="81"/>
    </row>
    <row r="118" spans="1:15" s="82" customFormat="1" ht="15.75" customHeight="1" x14ac:dyDescent="0.25">
      <c r="A118" s="130"/>
      <c r="B118" s="124"/>
      <c r="C118" s="127"/>
      <c r="D118" s="84" t="s">
        <v>60</v>
      </c>
      <c r="E118" s="90">
        <f t="shared" ref="E118:E121" si="10">SUM(E124)</f>
        <v>3097</v>
      </c>
      <c r="F118" s="127"/>
      <c r="G118" s="81"/>
      <c r="H118" s="81"/>
      <c r="I118" s="81"/>
      <c r="J118" s="81"/>
      <c r="K118" s="81"/>
      <c r="L118" s="81"/>
      <c r="M118" s="81"/>
      <c r="N118" s="81"/>
      <c r="O118" s="81"/>
    </row>
    <row r="119" spans="1:15" s="82" customFormat="1" ht="15" customHeight="1" x14ac:dyDescent="0.25">
      <c r="A119" s="130"/>
      <c r="B119" s="124"/>
      <c r="C119" s="127"/>
      <c r="D119" s="84" t="s">
        <v>61</v>
      </c>
      <c r="E119" s="90">
        <f t="shared" si="10"/>
        <v>3097</v>
      </c>
      <c r="F119" s="127"/>
      <c r="G119" s="81"/>
      <c r="H119" s="81"/>
      <c r="I119" s="81"/>
      <c r="J119" s="81"/>
      <c r="K119" s="81"/>
      <c r="L119" s="81"/>
      <c r="M119" s="81"/>
      <c r="N119" s="81"/>
      <c r="O119" s="81"/>
    </row>
    <row r="120" spans="1:15" s="82" customFormat="1" ht="15" customHeight="1" x14ac:dyDescent="0.25">
      <c r="A120" s="130"/>
      <c r="B120" s="124"/>
      <c r="C120" s="127"/>
      <c r="D120" s="84" t="s">
        <v>62</v>
      </c>
      <c r="E120" s="90">
        <f t="shared" si="10"/>
        <v>3097</v>
      </c>
      <c r="F120" s="127"/>
      <c r="G120" s="81"/>
      <c r="H120" s="81"/>
      <c r="I120" s="81"/>
      <c r="J120" s="81"/>
      <c r="K120" s="81"/>
      <c r="L120" s="81"/>
      <c r="M120" s="81"/>
      <c r="N120" s="81"/>
      <c r="O120" s="81"/>
    </row>
    <row r="121" spans="1:15" s="82" customFormat="1" ht="15" customHeight="1" x14ac:dyDescent="0.25">
      <c r="A121" s="130"/>
      <c r="B121" s="125"/>
      <c r="C121" s="128"/>
      <c r="D121" s="85" t="s">
        <v>63</v>
      </c>
      <c r="E121" s="90">
        <f t="shared" si="10"/>
        <v>3097</v>
      </c>
      <c r="F121" s="128"/>
      <c r="G121" s="81"/>
      <c r="H121" s="81"/>
      <c r="I121" s="81"/>
      <c r="J121" s="81"/>
      <c r="K121" s="81"/>
      <c r="L121" s="81"/>
      <c r="M121" s="81"/>
      <c r="N121" s="81"/>
      <c r="O121" s="81"/>
    </row>
    <row r="122" spans="1:15" s="82" customFormat="1" ht="26.1" customHeight="1" x14ac:dyDescent="0.25">
      <c r="A122" s="130"/>
      <c r="B122" s="129" t="s">
        <v>1</v>
      </c>
      <c r="C122" s="129" t="s">
        <v>69</v>
      </c>
      <c r="D122" s="83" t="s">
        <v>58</v>
      </c>
      <c r="E122" s="88">
        <f>SUM(E123:E127)</f>
        <v>15756</v>
      </c>
      <c r="F122" s="126" t="s">
        <v>57</v>
      </c>
      <c r="G122" s="81"/>
      <c r="H122" s="81"/>
      <c r="I122" s="81"/>
      <c r="J122" s="81"/>
      <c r="K122" s="81"/>
      <c r="L122" s="81"/>
      <c r="M122" s="81"/>
      <c r="N122" s="81"/>
      <c r="O122" s="81"/>
    </row>
    <row r="123" spans="1:15" s="82" customFormat="1" ht="26.1" customHeight="1" x14ac:dyDescent="0.25">
      <c r="A123" s="130"/>
      <c r="B123" s="130"/>
      <c r="C123" s="130"/>
      <c r="D123" s="84" t="s">
        <v>59</v>
      </c>
      <c r="E123" s="92">
        <v>3368</v>
      </c>
      <c r="F123" s="127"/>
      <c r="G123" s="81"/>
      <c r="H123" s="81"/>
      <c r="I123" s="81"/>
      <c r="J123" s="81"/>
      <c r="K123" s="81"/>
      <c r="L123" s="81"/>
      <c r="M123" s="81"/>
      <c r="N123" s="81"/>
      <c r="O123" s="81"/>
    </row>
    <row r="124" spans="1:15" s="82" customFormat="1" ht="26.1" customHeight="1" x14ac:dyDescent="0.25">
      <c r="A124" s="130"/>
      <c r="B124" s="130"/>
      <c r="C124" s="130"/>
      <c r="D124" s="84" t="s">
        <v>60</v>
      </c>
      <c r="E124" s="92">
        <v>3097</v>
      </c>
      <c r="F124" s="127"/>
      <c r="G124" s="81"/>
      <c r="H124" s="81"/>
      <c r="I124" s="81"/>
      <c r="J124" s="81"/>
      <c r="K124" s="81"/>
      <c r="L124" s="81"/>
      <c r="M124" s="81"/>
      <c r="N124" s="81"/>
      <c r="O124" s="81"/>
    </row>
    <row r="125" spans="1:15" s="82" customFormat="1" ht="26.1" customHeight="1" x14ac:dyDescent="0.25">
      <c r="A125" s="130"/>
      <c r="B125" s="130"/>
      <c r="C125" s="130"/>
      <c r="D125" s="84" t="s">
        <v>61</v>
      </c>
      <c r="E125" s="92">
        <v>3097</v>
      </c>
      <c r="F125" s="127"/>
      <c r="G125" s="81"/>
      <c r="H125" s="81"/>
      <c r="I125" s="81"/>
      <c r="J125" s="81"/>
      <c r="K125" s="81"/>
      <c r="L125" s="81"/>
      <c r="M125" s="81"/>
      <c r="N125" s="81"/>
      <c r="O125" s="81"/>
    </row>
    <row r="126" spans="1:15" s="82" customFormat="1" ht="26.1" customHeight="1" x14ac:dyDescent="0.25">
      <c r="A126" s="130"/>
      <c r="B126" s="130"/>
      <c r="C126" s="130"/>
      <c r="D126" s="84" t="s">
        <v>62</v>
      </c>
      <c r="E126" s="92">
        <v>3097</v>
      </c>
      <c r="F126" s="127"/>
      <c r="G126" s="81"/>
      <c r="H126" s="81"/>
      <c r="I126" s="81"/>
      <c r="J126" s="81"/>
      <c r="K126" s="81"/>
      <c r="L126" s="81"/>
      <c r="M126" s="81"/>
      <c r="N126" s="81"/>
      <c r="O126" s="81"/>
    </row>
    <row r="127" spans="1:15" s="82" customFormat="1" ht="30" customHeight="1" x14ac:dyDescent="0.25">
      <c r="A127" s="131"/>
      <c r="B127" s="131"/>
      <c r="C127" s="131"/>
      <c r="D127" s="85" t="s">
        <v>63</v>
      </c>
      <c r="E127" s="93">
        <v>3097</v>
      </c>
      <c r="F127" s="128"/>
      <c r="G127" s="81"/>
      <c r="H127" s="81"/>
      <c r="I127" s="81"/>
      <c r="J127" s="81"/>
      <c r="K127" s="81"/>
      <c r="L127" s="81"/>
      <c r="M127" s="81"/>
      <c r="N127" s="81"/>
      <c r="O127" s="81"/>
    </row>
    <row r="128" spans="1:15" s="82" customFormat="1" ht="16.5" customHeight="1" x14ac:dyDescent="0.25">
      <c r="A128" s="129" t="s">
        <v>207</v>
      </c>
      <c r="B128" s="123" t="s">
        <v>56</v>
      </c>
      <c r="C128" s="126" t="s">
        <v>57</v>
      </c>
      <c r="D128" s="83" t="s">
        <v>58</v>
      </c>
      <c r="E128" s="88">
        <f>SUM(E129:E133)</f>
        <v>55680</v>
      </c>
      <c r="F128" s="126" t="s">
        <v>57</v>
      </c>
      <c r="G128" s="81"/>
      <c r="H128" s="81"/>
      <c r="I128" s="81"/>
      <c r="J128" s="81"/>
      <c r="K128" s="81"/>
      <c r="L128" s="81"/>
      <c r="M128" s="81"/>
      <c r="N128" s="81"/>
      <c r="O128" s="81"/>
    </row>
    <row r="129" spans="1:15" s="82" customFormat="1" ht="16.5" customHeight="1" x14ac:dyDescent="0.25">
      <c r="A129" s="130"/>
      <c r="B129" s="124"/>
      <c r="C129" s="127"/>
      <c r="D129" s="84" t="s">
        <v>59</v>
      </c>
      <c r="E129" s="90">
        <f>SUM(E135)</f>
        <v>19720</v>
      </c>
      <c r="F129" s="127"/>
      <c r="G129" s="81"/>
      <c r="H129" s="81"/>
      <c r="I129" s="81"/>
      <c r="J129" s="81"/>
      <c r="K129" s="81"/>
      <c r="L129" s="81"/>
      <c r="M129" s="81"/>
      <c r="N129" s="81"/>
      <c r="O129" s="81"/>
    </row>
    <row r="130" spans="1:15" s="82" customFormat="1" ht="16.5" customHeight="1" x14ac:dyDescent="0.25">
      <c r="A130" s="130"/>
      <c r="B130" s="124"/>
      <c r="C130" s="127"/>
      <c r="D130" s="84" t="s">
        <v>60</v>
      </c>
      <c r="E130" s="90">
        <f t="shared" ref="E130:E133" si="11">SUM(E136)</f>
        <v>8990</v>
      </c>
      <c r="F130" s="127"/>
      <c r="G130" s="81"/>
      <c r="H130" s="81"/>
      <c r="I130" s="81"/>
      <c r="J130" s="81"/>
      <c r="K130" s="81"/>
      <c r="L130" s="81"/>
      <c r="M130" s="81"/>
      <c r="N130" s="81"/>
      <c r="O130" s="81"/>
    </row>
    <row r="131" spans="1:15" s="82" customFormat="1" ht="15" customHeight="1" x14ac:dyDescent="0.25">
      <c r="A131" s="130"/>
      <c r="B131" s="124"/>
      <c r="C131" s="127"/>
      <c r="D131" s="84" t="s">
        <v>61</v>
      </c>
      <c r="E131" s="90">
        <f t="shared" si="11"/>
        <v>8990</v>
      </c>
      <c r="F131" s="127"/>
      <c r="G131" s="81"/>
      <c r="H131" s="81"/>
      <c r="I131" s="81"/>
      <c r="J131" s="81"/>
      <c r="K131" s="81"/>
      <c r="L131" s="81"/>
      <c r="M131" s="81"/>
      <c r="N131" s="81"/>
      <c r="O131" s="81"/>
    </row>
    <row r="132" spans="1:15" s="82" customFormat="1" ht="15" customHeight="1" x14ac:dyDescent="0.25">
      <c r="A132" s="130"/>
      <c r="B132" s="124"/>
      <c r="C132" s="127"/>
      <c r="D132" s="84" t="s">
        <v>62</v>
      </c>
      <c r="E132" s="90">
        <f t="shared" si="11"/>
        <v>8990</v>
      </c>
      <c r="F132" s="127"/>
      <c r="G132" s="81"/>
      <c r="H132" s="81"/>
      <c r="I132" s="81"/>
      <c r="J132" s="81"/>
      <c r="K132" s="81"/>
      <c r="L132" s="81"/>
      <c r="M132" s="81"/>
      <c r="N132" s="81"/>
      <c r="O132" s="81"/>
    </row>
    <row r="133" spans="1:15" s="82" customFormat="1" ht="15" customHeight="1" x14ac:dyDescent="0.25">
      <c r="A133" s="130"/>
      <c r="B133" s="125"/>
      <c r="C133" s="128"/>
      <c r="D133" s="85" t="s">
        <v>63</v>
      </c>
      <c r="E133" s="90">
        <f t="shared" si="11"/>
        <v>8990</v>
      </c>
      <c r="F133" s="128"/>
      <c r="G133" s="81"/>
      <c r="H133" s="81"/>
      <c r="I133" s="81"/>
      <c r="J133" s="81"/>
      <c r="K133" s="81"/>
      <c r="L133" s="81"/>
      <c r="M133" s="81"/>
      <c r="N133" s="81"/>
      <c r="O133" s="81"/>
    </row>
    <row r="134" spans="1:15" s="82" customFormat="1" ht="29.1" customHeight="1" x14ac:dyDescent="0.25">
      <c r="A134" s="130"/>
      <c r="B134" s="129" t="s">
        <v>1</v>
      </c>
      <c r="C134" s="129" t="s">
        <v>71</v>
      </c>
      <c r="D134" s="83" t="s">
        <v>58</v>
      </c>
      <c r="E134" s="88">
        <f>SUM(E135:E139)</f>
        <v>55680</v>
      </c>
      <c r="F134" s="126" t="s">
        <v>57</v>
      </c>
      <c r="G134" s="81"/>
      <c r="H134" s="81"/>
      <c r="I134" s="81"/>
      <c r="J134" s="81"/>
      <c r="K134" s="81"/>
      <c r="L134" s="81"/>
      <c r="M134" s="81"/>
      <c r="N134" s="81"/>
      <c r="O134" s="81"/>
    </row>
    <row r="135" spans="1:15" s="82" customFormat="1" ht="29.1" customHeight="1" x14ac:dyDescent="0.25">
      <c r="A135" s="130"/>
      <c r="B135" s="130"/>
      <c r="C135" s="130"/>
      <c r="D135" s="84" t="s">
        <v>59</v>
      </c>
      <c r="E135" s="92">
        <v>19720</v>
      </c>
      <c r="F135" s="127"/>
      <c r="G135" s="81"/>
      <c r="H135" s="81"/>
      <c r="I135" s="81"/>
      <c r="J135" s="81"/>
      <c r="K135" s="81"/>
      <c r="L135" s="81"/>
      <c r="M135" s="81"/>
      <c r="N135" s="81"/>
      <c r="O135" s="81"/>
    </row>
    <row r="136" spans="1:15" s="82" customFormat="1" ht="29.1" customHeight="1" x14ac:dyDescent="0.25">
      <c r="A136" s="130"/>
      <c r="B136" s="130"/>
      <c r="C136" s="130"/>
      <c r="D136" s="84" t="s">
        <v>60</v>
      </c>
      <c r="E136" s="92">
        <v>8990</v>
      </c>
      <c r="F136" s="127"/>
      <c r="G136" s="81"/>
      <c r="H136" s="81"/>
      <c r="I136" s="81"/>
      <c r="J136" s="81"/>
      <c r="K136" s="81"/>
      <c r="L136" s="81"/>
      <c r="M136" s="81"/>
      <c r="N136" s="81"/>
      <c r="O136" s="81"/>
    </row>
    <row r="137" spans="1:15" s="82" customFormat="1" ht="29.1" customHeight="1" x14ac:dyDescent="0.25">
      <c r="A137" s="130"/>
      <c r="B137" s="130"/>
      <c r="C137" s="130"/>
      <c r="D137" s="84" t="s">
        <v>61</v>
      </c>
      <c r="E137" s="92">
        <v>8990</v>
      </c>
      <c r="F137" s="127"/>
      <c r="G137" s="81"/>
      <c r="H137" s="81"/>
      <c r="I137" s="81"/>
      <c r="J137" s="81"/>
      <c r="K137" s="81"/>
      <c r="L137" s="81"/>
      <c r="M137" s="81"/>
      <c r="N137" s="81"/>
      <c r="O137" s="81"/>
    </row>
    <row r="138" spans="1:15" s="82" customFormat="1" ht="29.1" customHeight="1" x14ac:dyDescent="0.25">
      <c r="A138" s="130"/>
      <c r="B138" s="130"/>
      <c r="C138" s="130"/>
      <c r="D138" s="84" t="s">
        <v>62</v>
      </c>
      <c r="E138" s="92">
        <v>8990</v>
      </c>
      <c r="F138" s="127"/>
      <c r="G138" s="81"/>
      <c r="H138" s="81"/>
      <c r="I138" s="81"/>
      <c r="J138" s="81"/>
      <c r="K138" s="81"/>
      <c r="L138" s="81"/>
      <c r="M138" s="81"/>
      <c r="N138" s="81"/>
      <c r="O138" s="81"/>
    </row>
    <row r="139" spans="1:15" s="82" customFormat="1" ht="29.1" customHeight="1" x14ac:dyDescent="0.25">
      <c r="A139" s="131"/>
      <c r="B139" s="131"/>
      <c r="C139" s="131"/>
      <c r="D139" s="85" t="s">
        <v>63</v>
      </c>
      <c r="E139" s="93">
        <v>8990</v>
      </c>
      <c r="F139" s="128"/>
      <c r="G139" s="81"/>
      <c r="H139" s="81"/>
      <c r="I139" s="81"/>
      <c r="J139" s="81"/>
      <c r="K139" s="81"/>
      <c r="L139" s="81"/>
      <c r="M139" s="81"/>
      <c r="N139" s="81"/>
      <c r="O139" s="81"/>
    </row>
    <row r="140" spans="1:15" s="82" customFormat="1" ht="16.5" customHeight="1" x14ac:dyDescent="0.25">
      <c r="A140" s="129" t="s">
        <v>208</v>
      </c>
      <c r="B140" s="123" t="s">
        <v>56</v>
      </c>
      <c r="C140" s="126" t="s">
        <v>57</v>
      </c>
      <c r="D140" s="83" t="s">
        <v>58</v>
      </c>
      <c r="E140" s="88">
        <f>SUM(E141:E145)</f>
        <v>5160</v>
      </c>
      <c r="F140" s="126" t="s">
        <v>57</v>
      </c>
      <c r="G140" s="81"/>
      <c r="H140" s="81"/>
      <c r="I140" s="81"/>
      <c r="J140" s="81"/>
      <c r="K140" s="81"/>
      <c r="L140" s="81"/>
      <c r="M140" s="81"/>
      <c r="N140" s="81"/>
      <c r="O140" s="81"/>
    </row>
    <row r="141" spans="1:15" s="82" customFormat="1" ht="16.5" customHeight="1" x14ac:dyDescent="0.25">
      <c r="A141" s="130"/>
      <c r="B141" s="124"/>
      <c r="C141" s="127"/>
      <c r="D141" s="84" t="s">
        <v>59</v>
      </c>
      <c r="E141" s="90">
        <f>SUM(E147)</f>
        <v>1032</v>
      </c>
      <c r="F141" s="127"/>
      <c r="G141" s="81"/>
      <c r="H141" s="81"/>
      <c r="I141" s="81"/>
      <c r="J141" s="81"/>
      <c r="K141" s="81"/>
      <c r="L141" s="81"/>
      <c r="M141" s="81"/>
      <c r="N141" s="81"/>
      <c r="O141" s="81"/>
    </row>
    <row r="142" spans="1:15" s="82" customFormat="1" ht="16.5" customHeight="1" x14ac:dyDescent="0.25">
      <c r="A142" s="130"/>
      <c r="B142" s="124"/>
      <c r="C142" s="127"/>
      <c r="D142" s="84" t="s">
        <v>60</v>
      </c>
      <c r="E142" s="90">
        <f t="shared" ref="E142:E145" si="12">SUM(E148)</f>
        <v>1032</v>
      </c>
      <c r="F142" s="127"/>
      <c r="G142" s="81"/>
      <c r="H142" s="81"/>
      <c r="I142" s="81"/>
      <c r="J142" s="81"/>
      <c r="K142" s="81"/>
      <c r="L142" s="81"/>
      <c r="M142" s="81"/>
      <c r="N142" s="81"/>
      <c r="O142" s="81"/>
    </row>
    <row r="143" spans="1:15" s="82" customFormat="1" ht="15" customHeight="1" x14ac:dyDescent="0.25">
      <c r="A143" s="130"/>
      <c r="B143" s="124"/>
      <c r="C143" s="127"/>
      <c r="D143" s="84" t="s">
        <v>61</v>
      </c>
      <c r="E143" s="90">
        <f t="shared" si="12"/>
        <v>1032</v>
      </c>
      <c r="F143" s="127"/>
      <c r="G143" s="81"/>
      <c r="H143" s="81"/>
      <c r="I143" s="81"/>
      <c r="J143" s="81"/>
      <c r="K143" s="81"/>
      <c r="L143" s="81"/>
      <c r="M143" s="81"/>
      <c r="N143" s="81"/>
      <c r="O143" s="81"/>
    </row>
    <row r="144" spans="1:15" s="82" customFormat="1" ht="15" customHeight="1" x14ac:dyDescent="0.25">
      <c r="A144" s="130"/>
      <c r="B144" s="124"/>
      <c r="C144" s="127"/>
      <c r="D144" s="84" t="s">
        <v>62</v>
      </c>
      <c r="E144" s="90">
        <f t="shared" si="12"/>
        <v>1032</v>
      </c>
      <c r="F144" s="127"/>
      <c r="G144" s="81"/>
      <c r="H144" s="81"/>
      <c r="I144" s="81"/>
      <c r="J144" s="81"/>
      <c r="K144" s="81"/>
      <c r="L144" s="81"/>
      <c r="M144" s="81"/>
      <c r="N144" s="81"/>
      <c r="O144" s="81"/>
    </row>
    <row r="145" spans="1:15" s="82" customFormat="1" ht="15" customHeight="1" x14ac:dyDescent="0.25">
      <c r="A145" s="130"/>
      <c r="B145" s="125"/>
      <c r="C145" s="128"/>
      <c r="D145" s="85" t="s">
        <v>63</v>
      </c>
      <c r="E145" s="90">
        <f t="shared" si="12"/>
        <v>1032</v>
      </c>
      <c r="F145" s="128"/>
      <c r="G145" s="81"/>
      <c r="H145" s="81"/>
      <c r="I145" s="81"/>
      <c r="J145" s="81"/>
      <c r="K145" s="81"/>
      <c r="L145" s="81"/>
      <c r="M145" s="81"/>
      <c r="N145" s="81"/>
      <c r="O145" s="81"/>
    </row>
    <row r="146" spans="1:15" s="82" customFormat="1" ht="27.9" customHeight="1" x14ac:dyDescent="0.25">
      <c r="A146" s="130"/>
      <c r="B146" s="129" t="s">
        <v>1</v>
      </c>
      <c r="C146" s="129" t="s">
        <v>72</v>
      </c>
      <c r="D146" s="83" t="s">
        <v>58</v>
      </c>
      <c r="E146" s="88">
        <f>SUM(E147:E151)</f>
        <v>5160</v>
      </c>
      <c r="F146" s="126" t="s">
        <v>57</v>
      </c>
      <c r="G146" s="81"/>
      <c r="H146" s="81"/>
      <c r="I146" s="81"/>
      <c r="J146" s="81"/>
      <c r="K146" s="81"/>
      <c r="L146" s="81"/>
      <c r="M146" s="81"/>
      <c r="N146" s="81"/>
      <c r="O146" s="81"/>
    </row>
    <row r="147" spans="1:15" s="82" customFormat="1" ht="27.9" customHeight="1" x14ac:dyDescent="0.25">
      <c r="A147" s="130"/>
      <c r="B147" s="130"/>
      <c r="C147" s="130"/>
      <c r="D147" s="84" t="s">
        <v>59</v>
      </c>
      <c r="E147" s="92">
        <v>1032</v>
      </c>
      <c r="F147" s="127"/>
      <c r="G147" s="81"/>
      <c r="H147" s="81"/>
      <c r="I147" s="81"/>
      <c r="J147" s="81"/>
      <c r="K147" s="81"/>
      <c r="L147" s="81"/>
      <c r="M147" s="81"/>
      <c r="N147" s="81"/>
      <c r="O147" s="81"/>
    </row>
    <row r="148" spans="1:15" s="82" customFormat="1" ht="27.9" customHeight="1" x14ac:dyDescent="0.25">
      <c r="A148" s="130"/>
      <c r="B148" s="130"/>
      <c r="C148" s="130"/>
      <c r="D148" s="84" t="s">
        <v>60</v>
      </c>
      <c r="E148" s="92">
        <v>1032</v>
      </c>
      <c r="F148" s="127"/>
      <c r="G148" s="81"/>
      <c r="H148" s="81"/>
      <c r="I148" s="81"/>
      <c r="J148" s="81"/>
      <c r="K148" s="81"/>
      <c r="L148" s="81"/>
      <c r="M148" s="81"/>
      <c r="N148" s="81"/>
      <c r="O148" s="81"/>
    </row>
    <row r="149" spans="1:15" s="82" customFormat="1" ht="27.9" customHeight="1" x14ac:dyDescent="0.25">
      <c r="A149" s="130"/>
      <c r="B149" s="130"/>
      <c r="C149" s="130"/>
      <c r="D149" s="84" t="s">
        <v>61</v>
      </c>
      <c r="E149" s="92">
        <v>1032</v>
      </c>
      <c r="F149" s="127"/>
      <c r="G149" s="81"/>
      <c r="H149" s="81"/>
      <c r="I149" s="81"/>
      <c r="J149" s="81"/>
      <c r="K149" s="81"/>
      <c r="L149" s="81"/>
      <c r="M149" s="81"/>
      <c r="N149" s="81"/>
      <c r="O149" s="81"/>
    </row>
    <row r="150" spans="1:15" s="82" customFormat="1" ht="27.9" customHeight="1" x14ac:dyDescent="0.25">
      <c r="A150" s="130"/>
      <c r="B150" s="130"/>
      <c r="C150" s="130"/>
      <c r="D150" s="84" t="s">
        <v>62</v>
      </c>
      <c r="E150" s="92">
        <v>1032</v>
      </c>
      <c r="F150" s="127"/>
      <c r="G150" s="81"/>
      <c r="H150" s="81"/>
      <c r="I150" s="81"/>
      <c r="J150" s="81"/>
      <c r="K150" s="81"/>
      <c r="L150" s="81"/>
      <c r="M150" s="81"/>
      <c r="N150" s="81"/>
      <c r="O150" s="81"/>
    </row>
    <row r="151" spans="1:15" s="82" customFormat="1" ht="29.25" customHeight="1" x14ac:dyDescent="0.25">
      <c r="A151" s="131"/>
      <c r="B151" s="131"/>
      <c r="C151" s="131"/>
      <c r="D151" s="85" t="s">
        <v>63</v>
      </c>
      <c r="E151" s="93">
        <v>1032</v>
      </c>
      <c r="F151" s="128"/>
      <c r="G151" s="81"/>
      <c r="H151" s="81"/>
      <c r="I151" s="81"/>
      <c r="J151" s="81"/>
      <c r="K151" s="81"/>
      <c r="L151" s="81"/>
      <c r="M151" s="81"/>
      <c r="N151" s="81"/>
      <c r="O151" s="81"/>
    </row>
    <row r="152" spans="1:15" s="82" customFormat="1" ht="15" customHeight="1" x14ac:dyDescent="0.25">
      <c r="A152" s="129" t="s">
        <v>209</v>
      </c>
      <c r="B152" s="129" t="s">
        <v>56</v>
      </c>
      <c r="C152" s="126" t="s">
        <v>57</v>
      </c>
      <c r="D152" s="83" t="s">
        <v>58</v>
      </c>
      <c r="E152" s="88">
        <f>SUM(E153:E157)</f>
        <v>476254</v>
      </c>
      <c r="F152" s="126" t="s">
        <v>57</v>
      </c>
      <c r="G152" s="81"/>
      <c r="H152" s="81"/>
      <c r="I152" s="81"/>
      <c r="J152" s="81"/>
      <c r="K152" s="81"/>
      <c r="L152" s="81"/>
      <c r="M152" s="81"/>
      <c r="N152" s="81"/>
      <c r="O152" s="81"/>
    </row>
    <row r="153" spans="1:15" s="82" customFormat="1" ht="15" customHeight="1" x14ac:dyDescent="0.25">
      <c r="A153" s="130"/>
      <c r="B153" s="130"/>
      <c r="C153" s="127"/>
      <c r="D153" s="84" t="s">
        <v>59</v>
      </c>
      <c r="E153" s="90">
        <f>SUM(E159,E165)</f>
        <v>123394</v>
      </c>
      <c r="F153" s="127"/>
      <c r="G153" s="81"/>
      <c r="H153" s="81"/>
      <c r="I153" s="81"/>
      <c r="J153" s="81"/>
      <c r="K153" s="81"/>
      <c r="L153" s="81"/>
      <c r="M153" s="81"/>
      <c r="N153" s="81"/>
      <c r="O153" s="81"/>
    </row>
    <row r="154" spans="1:15" s="82" customFormat="1" ht="15" customHeight="1" x14ac:dyDescent="0.25">
      <c r="A154" s="130"/>
      <c r="B154" s="130"/>
      <c r="C154" s="127"/>
      <c r="D154" s="84" t="s">
        <v>60</v>
      </c>
      <c r="E154" s="90">
        <f t="shared" ref="E154:E157" si="13">SUM(E160,E166)</f>
        <v>88215</v>
      </c>
      <c r="F154" s="127"/>
      <c r="G154" s="81"/>
      <c r="H154" s="81"/>
      <c r="I154" s="81"/>
      <c r="J154" s="81"/>
      <c r="K154" s="81"/>
      <c r="L154" s="81"/>
      <c r="M154" s="81"/>
      <c r="N154" s="81"/>
      <c r="O154" s="81"/>
    </row>
    <row r="155" spans="1:15" s="82" customFormat="1" ht="15" customHeight="1" x14ac:dyDescent="0.25">
      <c r="A155" s="130"/>
      <c r="B155" s="130"/>
      <c r="C155" s="127"/>
      <c r="D155" s="84" t="s">
        <v>61</v>
      </c>
      <c r="E155" s="90">
        <f t="shared" si="13"/>
        <v>88215</v>
      </c>
      <c r="F155" s="127"/>
      <c r="G155" s="81"/>
      <c r="H155" s="81"/>
      <c r="I155" s="81"/>
      <c r="J155" s="81"/>
      <c r="K155" s="81"/>
      <c r="L155" s="81"/>
      <c r="M155" s="81"/>
      <c r="N155" s="81"/>
      <c r="O155" s="81"/>
    </row>
    <row r="156" spans="1:15" s="82" customFormat="1" ht="15" customHeight="1" x14ac:dyDescent="0.25">
      <c r="A156" s="130"/>
      <c r="B156" s="130"/>
      <c r="C156" s="127"/>
      <c r="D156" s="84" t="s">
        <v>62</v>
      </c>
      <c r="E156" s="90">
        <f t="shared" si="13"/>
        <v>88215</v>
      </c>
      <c r="F156" s="127"/>
      <c r="G156" s="81"/>
      <c r="H156" s="81"/>
      <c r="I156" s="81"/>
      <c r="J156" s="81"/>
      <c r="K156" s="81"/>
      <c r="L156" s="81"/>
      <c r="M156" s="81"/>
      <c r="N156" s="81"/>
      <c r="O156" s="81"/>
    </row>
    <row r="157" spans="1:15" s="82" customFormat="1" ht="15" customHeight="1" x14ac:dyDescent="0.25">
      <c r="A157" s="130"/>
      <c r="B157" s="131"/>
      <c r="C157" s="128"/>
      <c r="D157" s="85" t="s">
        <v>63</v>
      </c>
      <c r="E157" s="90">
        <f t="shared" si="13"/>
        <v>88215</v>
      </c>
      <c r="F157" s="128"/>
      <c r="G157" s="81"/>
      <c r="H157" s="81"/>
      <c r="I157" s="81"/>
      <c r="J157" s="81"/>
      <c r="K157" s="81"/>
      <c r="L157" s="81"/>
      <c r="M157" s="81"/>
      <c r="N157" s="81"/>
      <c r="O157" s="81"/>
    </row>
    <row r="158" spans="1:15" s="82" customFormat="1" ht="15" customHeight="1" x14ac:dyDescent="0.25">
      <c r="A158" s="130"/>
      <c r="B158" s="129" t="s">
        <v>1</v>
      </c>
      <c r="C158" s="129" t="s">
        <v>73</v>
      </c>
      <c r="D158" s="83" t="s">
        <v>58</v>
      </c>
      <c r="E158" s="88">
        <f>SUM(E159:E163)</f>
        <v>340305</v>
      </c>
      <c r="F158" s="126" t="s">
        <v>57</v>
      </c>
      <c r="G158" s="81"/>
      <c r="H158" s="81"/>
      <c r="I158" s="81"/>
      <c r="J158" s="81"/>
      <c r="K158" s="81"/>
      <c r="L158" s="81"/>
      <c r="M158" s="81"/>
      <c r="N158" s="81"/>
      <c r="O158" s="81"/>
    </row>
    <row r="159" spans="1:15" s="82" customFormat="1" ht="15" customHeight="1" x14ac:dyDescent="0.25">
      <c r="A159" s="130"/>
      <c r="B159" s="130"/>
      <c r="C159" s="130"/>
      <c r="D159" s="84" t="s">
        <v>59</v>
      </c>
      <c r="E159" s="92">
        <v>92085</v>
      </c>
      <c r="F159" s="127"/>
      <c r="G159" s="81"/>
      <c r="H159" s="81"/>
      <c r="I159" s="81"/>
      <c r="J159" s="81"/>
      <c r="K159" s="81"/>
      <c r="L159" s="81"/>
      <c r="M159" s="81"/>
      <c r="N159" s="81"/>
      <c r="O159" s="81"/>
    </row>
    <row r="160" spans="1:15" s="82" customFormat="1" ht="15" customHeight="1" x14ac:dyDescent="0.25">
      <c r="A160" s="130"/>
      <c r="B160" s="130"/>
      <c r="C160" s="130"/>
      <c r="D160" s="84" t="s">
        <v>60</v>
      </c>
      <c r="E160" s="92">
        <v>62055</v>
      </c>
      <c r="F160" s="127"/>
      <c r="G160" s="81"/>
      <c r="H160" s="81"/>
      <c r="I160" s="81"/>
      <c r="J160" s="81"/>
      <c r="K160" s="81"/>
      <c r="L160" s="81"/>
      <c r="M160" s="81"/>
      <c r="N160" s="81"/>
      <c r="O160" s="81"/>
    </row>
    <row r="161" spans="1:15" s="82" customFormat="1" ht="15" customHeight="1" x14ac:dyDescent="0.25">
      <c r="A161" s="130"/>
      <c r="B161" s="130"/>
      <c r="C161" s="130"/>
      <c r="D161" s="84" t="s">
        <v>61</v>
      </c>
      <c r="E161" s="92">
        <v>62055</v>
      </c>
      <c r="F161" s="127"/>
      <c r="G161" s="81"/>
      <c r="H161" s="81"/>
      <c r="I161" s="81"/>
      <c r="J161" s="81"/>
      <c r="K161" s="81"/>
      <c r="L161" s="81"/>
      <c r="M161" s="81"/>
      <c r="N161" s="81"/>
      <c r="O161" s="81"/>
    </row>
    <row r="162" spans="1:15" s="82" customFormat="1" ht="15" customHeight="1" x14ac:dyDescent="0.25">
      <c r="A162" s="130"/>
      <c r="B162" s="130"/>
      <c r="C162" s="130"/>
      <c r="D162" s="84" t="s">
        <v>62</v>
      </c>
      <c r="E162" s="92">
        <v>62055</v>
      </c>
      <c r="F162" s="127"/>
      <c r="G162" s="81"/>
      <c r="H162" s="81"/>
      <c r="I162" s="81"/>
      <c r="J162" s="81"/>
      <c r="K162" s="81"/>
      <c r="L162" s="81"/>
      <c r="M162" s="81"/>
      <c r="N162" s="81"/>
      <c r="O162" s="81"/>
    </row>
    <row r="163" spans="1:15" s="82" customFormat="1" ht="15" customHeight="1" x14ac:dyDescent="0.25">
      <c r="A163" s="130"/>
      <c r="B163" s="131"/>
      <c r="C163" s="130"/>
      <c r="D163" s="85" t="s">
        <v>63</v>
      </c>
      <c r="E163" s="93">
        <v>62055</v>
      </c>
      <c r="F163" s="128"/>
      <c r="G163" s="81"/>
      <c r="H163" s="81"/>
      <c r="I163" s="81"/>
      <c r="J163" s="81"/>
      <c r="K163" s="81"/>
      <c r="L163" s="81"/>
      <c r="M163" s="81"/>
      <c r="N163" s="81"/>
      <c r="O163" s="81"/>
    </row>
    <row r="164" spans="1:15" s="82" customFormat="1" ht="15" customHeight="1" x14ac:dyDescent="0.25">
      <c r="A164" s="130"/>
      <c r="B164" s="129" t="s">
        <v>202</v>
      </c>
      <c r="C164" s="130"/>
      <c r="D164" s="83" t="s">
        <v>58</v>
      </c>
      <c r="E164" s="88">
        <f>SUM(E165:E169)</f>
        <v>135949</v>
      </c>
      <c r="F164" s="126" t="s">
        <v>57</v>
      </c>
      <c r="G164" s="81"/>
      <c r="H164" s="81"/>
      <c r="I164" s="81"/>
      <c r="J164" s="81"/>
      <c r="K164" s="81"/>
      <c r="L164" s="81"/>
      <c r="M164" s="81"/>
      <c r="N164" s="81"/>
      <c r="O164" s="81"/>
    </row>
    <row r="165" spans="1:15" s="82" customFormat="1" ht="15" customHeight="1" x14ac:dyDescent="0.25">
      <c r="A165" s="130"/>
      <c r="B165" s="130"/>
      <c r="C165" s="130"/>
      <c r="D165" s="84" t="s">
        <v>59</v>
      </c>
      <c r="E165" s="92">
        <v>31309</v>
      </c>
      <c r="F165" s="127"/>
      <c r="G165" s="81"/>
      <c r="H165" s="81"/>
      <c r="I165" s="81"/>
      <c r="J165" s="81"/>
      <c r="K165" s="81"/>
      <c r="L165" s="81"/>
      <c r="M165" s="81"/>
      <c r="N165" s="81"/>
      <c r="O165" s="81"/>
    </row>
    <row r="166" spans="1:15" s="82" customFormat="1" ht="15" customHeight="1" x14ac:dyDescent="0.25">
      <c r="A166" s="130"/>
      <c r="B166" s="130"/>
      <c r="C166" s="130"/>
      <c r="D166" s="84" t="s">
        <v>60</v>
      </c>
      <c r="E166" s="92">
        <v>26160</v>
      </c>
      <c r="F166" s="127"/>
      <c r="G166" s="81"/>
      <c r="H166" s="81"/>
      <c r="I166" s="81"/>
      <c r="J166" s="81"/>
      <c r="K166" s="81"/>
      <c r="L166" s="81"/>
      <c r="M166" s="81"/>
      <c r="N166" s="81"/>
      <c r="O166" s="81"/>
    </row>
    <row r="167" spans="1:15" s="82" customFormat="1" ht="15" customHeight="1" x14ac:dyDescent="0.25">
      <c r="A167" s="130"/>
      <c r="B167" s="130"/>
      <c r="C167" s="130"/>
      <c r="D167" s="84" t="s">
        <v>61</v>
      </c>
      <c r="E167" s="92">
        <v>26160</v>
      </c>
      <c r="F167" s="127"/>
      <c r="G167" s="81"/>
      <c r="H167" s="81"/>
      <c r="I167" s="81"/>
      <c r="J167" s="81"/>
      <c r="K167" s="81"/>
      <c r="L167" s="81"/>
      <c r="M167" s="81"/>
      <c r="N167" s="81"/>
      <c r="O167" s="81"/>
    </row>
    <row r="168" spans="1:15" s="82" customFormat="1" ht="15" customHeight="1" x14ac:dyDescent="0.25">
      <c r="A168" s="130"/>
      <c r="B168" s="130"/>
      <c r="C168" s="130"/>
      <c r="D168" s="84" t="s">
        <v>62</v>
      </c>
      <c r="E168" s="92">
        <v>26160</v>
      </c>
      <c r="F168" s="127"/>
      <c r="G168" s="81"/>
      <c r="H168" s="81"/>
      <c r="I168" s="81"/>
      <c r="J168" s="81"/>
      <c r="K168" s="81"/>
      <c r="L168" s="81"/>
      <c r="M168" s="81"/>
      <c r="N168" s="81"/>
      <c r="O168" s="81"/>
    </row>
    <row r="169" spans="1:15" s="82" customFormat="1" ht="15" customHeight="1" x14ac:dyDescent="0.25">
      <c r="A169" s="131"/>
      <c r="B169" s="131"/>
      <c r="C169" s="131"/>
      <c r="D169" s="85" t="s">
        <v>63</v>
      </c>
      <c r="E169" s="93">
        <v>26160</v>
      </c>
      <c r="F169" s="128"/>
      <c r="G169" s="81"/>
      <c r="H169" s="81"/>
      <c r="I169" s="81"/>
      <c r="J169" s="81"/>
      <c r="K169" s="81"/>
      <c r="L169" s="81"/>
      <c r="M169" s="81"/>
      <c r="N169" s="81"/>
      <c r="O169" s="81"/>
    </row>
    <row r="170" spans="1:15" s="82" customFormat="1" ht="15" customHeight="1" x14ac:dyDescent="0.25">
      <c r="A170" s="129" t="s">
        <v>210</v>
      </c>
      <c r="B170" s="123" t="s">
        <v>56</v>
      </c>
      <c r="C170" s="126" t="s">
        <v>57</v>
      </c>
      <c r="D170" s="83" t="s">
        <v>58</v>
      </c>
      <c r="E170" s="88">
        <f>SUM(E171:E175)</f>
        <v>377959</v>
      </c>
      <c r="F170" s="126" t="s">
        <v>57</v>
      </c>
      <c r="G170" s="81"/>
      <c r="H170" s="81"/>
      <c r="I170" s="81"/>
      <c r="J170" s="81"/>
      <c r="K170" s="81"/>
      <c r="L170" s="81"/>
      <c r="M170" s="81"/>
      <c r="N170" s="81"/>
      <c r="O170" s="81"/>
    </row>
    <row r="171" spans="1:15" s="82" customFormat="1" ht="15" customHeight="1" x14ac:dyDescent="0.25">
      <c r="A171" s="130"/>
      <c r="B171" s="124"/>
      <c r="C171" s="127"/>
      <c r="D171" s="84" t="s">
        <v>59</v>
      </c>
      <c r="E171" s="90">
        <f>SUM(E177)</f>
        <v>29887</v>
      </c>
      <c r="F171" s="127"/>
      <c r="G171" s="81"/>
      <c r="H171" s="81"/>
      <c r="I171" s="81"/>
      <c r="J171" s="81"/>
      <c r="K171" s="81"/>
      <c r="L171" s="81"/>
      <c r="M171" s="81"/>
      <c r="N171" s="81"/>
      <c r="O171" s="81"/>
    </row>
    <row r="172" spans="1:15" s="82" customFormat="1" ht="15" customHeight="1" x14ac:dyDescent="0.25">
      <c r="A172" s="130"/>
      <c r="B172" s="124"/>
      <c r="C172" s="127"/>
      <c r="D172" s="84" t="s">
        <v>60</v>
      </c>
      <c r="E172" s="90">
        <f t="shared" ref="E172:E175" si="14">SUM(E178)</f>
        <v>87018</v>
      </c>
      <c r="F172" s="127"/>
      <c r="G172" s="81"/>
      <c r="H172" s="81"/>
      <c r="I172" s="81"/>
      <c r="J172" s="81"/>
      <c r="K172" s="81"/>
      <c r="L172" s="81"/>
      <c r="M172" s="81"/>
      <c r="N172" s="81"/>
      <c r="O172" s="81"/>
    </row>
    <row r="173" spans="1:15" s="82" customFormat="1" ht="15" customHeight="1" x14ac:dyDescent="0.25">
      <c r="A173" s="130"/>
      <c r="B173" s="124"/>
      <c r="C173" s="127"/>
      <c r="D173" s="84" t="s">
        <v>61</v>
      </c>
      <c r="E173" s="90">
        <f t="shared" si="14"/>
        <v>87018</v>
      </c>
      <c r="F173" s="127"/>
      <c r="G173" s="81"/>
      <c r="H173" s="81"/>
      <c r="I173" s="81"/>
      <c r="J173" s="81"/>
      <c r="K173" s="81"/>
      <c r="L173" s="81"/>
      <c r="M173" s="81"/>
      <c r="N173" s="81"/>
      <c r="O173" s="81"/>
    </row>
    <row r="174" spans="1:15" s="82" customFormat="1" ht="15" customHeight="1" x14ac:dyDescent="0.25">
      <c r="A174" s="130"/>
      <c r="B174" s="124"/>
      <c r="C174" s="127"/>
      <c r="D174" s="84" t="s">
        <v>62</v>
      </c>
      <c r="E174" s="90">
        <f t="shared" si="14"/>
        <v>87018</v>
      </c>
      <c r="F174" s="127"/>
      <c r="G174" s="81"/>
      <c r="H174" s="81"/>
      <c r="I174" s="81"/>
      <c r="J174" s="81"/>
      <c r="K174" s="81"/>
      <c r="L174" s="81"/>
      <c r="M174" s="81"/>
      <c r="N174" s="81"/>
      <c r="O174" s="81"/>
    </row>
    <row r="175" spans="1:15" s="82" customFormat="1" ht="15" customHeight="1" x14ac:dyDescent="0.25">
      <c r="A175" s="130"/>
      <c r="B175" s="125"/>
      <c r="C175" s="128"/>
      <c r="D175" s="85" t="s">
        <v>63</v>
      </c>
      <c r="E175" s="90">
        <f t="shared" si="14"/>
        <v>87018</v>
      </c>
      <c r="F175" s="128"/>
      <c r="G175" s="81"/>
      <c r="H175" s="81"/>
      <c r="I175" s="81"/>
      <c r="J175" s="81"/>
      <c r="K175" s="81"/>
      <c r="L175" s="81"/>
      <c r="M175" s="81"/>
      <c r="N175" s="81"/>
      <c r="O175" s="81"/>
    </row>
    <row r="176" spans="1:15" s="82" customFormat="1" ht="18" customHeight="1" x14ac:dyDescent="0.25">
      <c r="A176" s="130"/>
      <c r="B176" s="129" t="s">
        <v>1</v>
      </c>
      <c r="C176" s="129" t="s">
        <v>75</v>
      </c>
      <c r="D176" s="83" t="s">
        <v>58</v>
      </c>
      <c r="E176" s="88">
        <f>SUM(E177:E181)</f>
        <v>377959</v>
      </c>
      <c r="F176" s="126" t="s">
        <v>57</v>
      </c>
      <c r="G176" s="81"/>
      <c r="H176" s="81"/>
      <c r="I176" s="81"/>
      <c r="J176" s="81"/>
      <c r="K176" s="81"/>
      <c r="L176" s="81"/>
      <c r="M176" s="81"/>
      <c r="N176" s="81"/>
      <c r="O176" s="81"/>
    </row>
    <row r="177" spans="1:15" s="82" customFormat="1" ht="18" customHeight="1" x14ac:dyDescent="0.25">
      <c r="A177" s="130"/>
      <c r="B177" s="130"/>
      <c r="C177" s="130"/>
      <c r="D177" s="84" t="s">
        <v>59</v>
      </c>
      <c r="E177" s="92">
        <v>29887</v>
      </c>
      <c r="F177" s="127"/>
      <c r="G177" s="81"/>
      <c r="H177" s="81"/>
      <c r="I177" s="81"/>
      <c r="J177" s="81"/>
      <c r="K177" s="81"/>
      <c r="L177" s="81"/>
      <c r="M177" s="81"/>
      <c r="N177" s="81"/>
      <c r="O177" s="81"/>
    </row>
    <row r="178" spans="1:15" s="82" customFormat="1" ht="18" customHeight="1" x14ac:dyDescent="0.25">
      <c r="A178" s="130"/>
      <c r="B178" s="130"/>
      <c r="C178" s="130"/>
      <c r="D178" s="84" t="s">
        <v>60</v>
      </c>
      <c r="E178" s="92">
        <v>87018</v>
      </c>
      <c r="F178" s="127"/>
      <c r="G178" s="81"/>
      <c r="H178" s="81"/>
      <c r="I178" s="81"/>
      <c r="J178" s="81"/>
      <c r="K178" s="81"/>
      <c r="L178" s="81"/>
      <c r="M178" s="81"/>
      <c r="N178" s="81"/>
      <c r="O178" s="81"/>
    </row>
    <row r="179" spans="1:15" s="82" customFormat="1" ht="18" customHeight="1" x14ac:dyDescent="0.25">
      <c r="A179" s="130"/>
      <c r="B179" s="130"/>
      <c r="C179" s="130"/>
      <c r="D179" s="84" t="s">
        <v>61</v>
      </c>
      <c r="E179" s="92">
        <v>87018</v>
      </c>
      <c r="F179" s="127"/>
      <c r="G179" s="81"/>
      <c r="H179" s="81"/>
      <c r="I179" s="81"/>
      <c r="J179" s="81"/>
      <c r="K179" s="81"/>
      <c r="L179" s="81"/>
      <c r="M179" s="81"/>
      <c r="N179" s="81"/>
      <c r="O179" s="81"/>
    </row>
    <row r="180" spans="1:15" s="82" customFormat="1" ht="18" customHeight="1" x14ac:dyDescent="0.25">
      <c r="A180" s="130"/>
      <c r="B180" s="130"/>
      <c r="C180" s="130"/>
      <c r="D180" s="84" t="s">
        <v>62</v>
      </c>
      <c r="E180" s="92">
        <v>87018</v>
      </c>
      <c r="F180" s="127"/>
      <c r="G180" s="81"/>
      <c r="H180" s="81"/>
      <c r="I180" s="81"/>
      <c r="J180" s="81"/>
      <c r="K180" s="81"/>
      <c r="L180" s="81"/>
      <c r="M180" s="81"/>
      <c r="N180" s="81"/>
      <c r="O180" s="81"/>
    </row>
    <row r="181" spans="1:15" s="82" customFormat="1" ht="18" customHeight="1" x14ac:dyDescent="0.25">
      <c r="A181" s="131"/>
      <c r="B181" s="131"/>
      <c r="C181" s="131"/>
      <c r="D181" s="85" t="s">
        <v>63</v>
      </c>
      <c r="E181" s="93">
        <v>87018</v>
      </c>
      <c r="F181" s="128"/>
      <c r="G181" s="81"/>
      <c r="H181" s="81"/>
      <c r="I181" s="81"/>
      <c r="J181" s="81"/>
      <c r="K181" s="81"/>
      <c r="L181" s="81"/>
      <c r="M181" s="81"/>
      <c r="N181" s="81"/>
      <c r="O181" s="81"/>
    </row>
    <row r="182" spans="1:15" s="82" customFormat="1" ht="17.25" customHeight="1" x14ac:dyDescent="0.25">
      <c r="A182" s="129" t="s">
        <v>211</v>
      </c>
      <c r="B182" s="123" t="s">
        <v>56</v>
      </c>
      <c r="C182" s="126" t="s">
        <v>57</v>
      </c>
      <c r="D182" s="83" t="s">
        <v>58</v>
      </c>
      <c r="E182" s="88">
        <f>SUM(E183:E187)</f>
        <v>107583</v>
      </c>
      <c r="F182" s="126" t="s">
        <v>57</v>
      </c>
      <c r="G182" s="81"/>
      <c r="H182" s="81"/>
      <c r="I182" s="81"/>
      <c r="J182" s="81"/>
      <c r="K182" s="81"/>
      <c r="L182" s="81"/>
      <c r="M182" s="81"/>
      <c r="N182" s="81"/>
      <c r="O182" s="81"/>
    </row>
    <row r="183" spans="1:15" s="82" customFormat="1" ht="17.25" customHeight="1" x14ac:dyDescent="0.25">
      <c r="A183" s="130"/>
      <c r="B183" s="124"/>
      <c r="C183" s="127"/>
      <c r="D183" s="84" t="s">
        <v>59</v>
      </c>
      <c r="E183" s="90">
        <f>SUM(E189)</f>
        <v>47583</v>
      </c>
      <c r="F183" s="127"/>
      <c r="G183" s="81"/>
      <c r="H183" s="81"/>
      <c r="I183" s="81"/>
      <c r="J183" s="81"/>
      <c r="K183" s="81"/>
      <c r="L183" s="81"/>
      <c r="M183" s="81"/>
      <c r="N183" s="81"/>
      <c r="O183" s="81"/>
    </row>
    <row r="184" spans="1:15" s="82" customFormat="1" ht="17.25" customHeight="1" x14ac:dyDescent="0.25">
      <c r="A184" s="130"/>
      <c r="B184" s="124"/>
      <c r="C184" s="127"/>
      <c r="D184" s="84" t="s">
        <v>60</v>
      </c>
      <c r="E184" s="90">
        <f t="shared" ref="E184:E187" si="15">SUM(E190)</f>
        <v>15000</v>
      </c>
      <c r="F184" s="127"/>
      <c r="G184" s="81"/>
      <c r="H184" s="81"/>
      <c r="I184" s="81"/>
      <c r="J184" s="81"/>
      <c r="K184" s="81"/>
      <c r="L184" s="81"/>
      <c r="M184" s="81"/>
      <c r="N184" s="81"/>
      <c r="O184" s="81"/>
    </row>
    <row r="185" spans="1:15" s="82" customFormat="1" ht="15" customHeight="1" x14ac:dyDescent="0.25">
      <c r="A185" s="130"/>
      <c r="B185" s="124"/>
      <c r="C185" s="127"/>
      <c r="D185" s="84" t="s">
        <v>61</v>
      </c>
      <c r="E185" s="90">
        <f t="shared" si="15"/>
        <v>15000</v>
      </c>
      <c r="F185" s="127"/>
      <c r="G185" s="81"/>
      <c r="H185" s="81"/>
      <c r="I185" s="81"/>
      <c r="J185" s="81"/>
      <c r="K185" s="81"/>
      <c r="L185" s="81"/>
      <c r="M185" s="81"/>
      <c r="N185" s="81"/>
      <c r="O185" s="81"/>
    </row>
    <row r="186" spans="1:15" s="82" customFormat="1" ht="15" customHeight="1" x14ac:dyDescent="0.25">
      <c r="A186" s="130"/>
      <c r="B186" s="124"/>
      <c r="C186" s="127"/>
      <c r="D186" s="84" t="s">
        <v>62</v>
      </c>
      <c r="E186" s="90">
        <f t="shared" si="15"/>
        <v>15000</v>
      </c>
      <c r="F186" s="127"/>
      <c r="G186" s="81"/>
      <c r="H186" s="81"/>
      <c r="I186" s="81"/>
      <c r="J186" s="81"/>
      <c r="K186" s="81"/>
      <c r="L186" s="81"/>
      <c r="M186" s="81"/>
      <c r="N186" s="81"/>
      <c r="O186" s="81"/>
    </row>
    <row r="187" spans="1:15" s="82" customFormat="1" ht="15" customHeight="1" x14ac:dyDescent="0.25">
      <c r="A187" s="130"/>
      <c r="B187" s="125"/>
      <c r="C187" s="128"/>
      <c r="D187" s="85" t="s">
        <v>63</v>
      </c>
      <c r="E187" s="90">
        <f t="shared" si="15"/>
        <v>15000</v>
      </c>
      <c r="F187" s="128"/>
      <c r="G187" s="81"/>
      <c r="H187" s="81"/>
      <c r="I187" s="81"/>
      <c r="J187" s="81"/>
      <c r="K187" s="81"/>
      <c r="L187" s="81"/>
      <c r="M187" s="81"/>
      <c r="N187" s="81"/>
      <c r="O187" s="81"/>
    </row>
    <row r="188" spans="1:15" s="82" customFormat="1" ht="18" customHeight="1" x14ac:dyDescent="0.25">
      <c r="A188" s="130"/>
      <c r="B188" s="129" t="s">
        <v>1</v>
      </c>
      <c r="C188" s="129" t="s">
        <v>77</v>
      </c>
      <c r="D188" s="83" t="s">
        <v>58</v>
      </c>
      <c r="E188" s="88">
        <f>SUM(E189:E193)</f>
        <v>107583</v>
      </c>
      <c r="F188" s="126" t="s">
        <v>57</v>
      </c>
      <c r="G188" s="81"/>
      <c r="H188" s="81"/>
      <c r="I188" s="81"/>
      <c r="J188" s="81"/>
      <c r="K188" s="81"/>
      <c r="L188" s="81"/>
      <c r="M188" s="81"/>
      <c r="N188" s="81"/>
      <c r="O188" s="81"/>
    </row>
    <row r="189" spans="1:15" s="82" customFormat="1" ht="18" customHeight="1" x14ac:dyDescent="0.25">
      <c r="A189" s="130"/>
      <c r="B189" s="130"/>
      <c r="C189" s="130"/>
      <c r="D189" s="84" t="s">
        <v>59</v>
      </c>
      <c r="E189" s="92">
        <v>47583</v>
      </c>
      <c r="F189" s="127"/>
      <c r="G189" s="81"/>
      <c r="H189" s="81"/>
      <c r="I189" s="81"/>
      <c r="J189" s="81"/>
      <c r="K189" s="81"/>
      <c r="L189" s="81"/>
      <c r="M189" s="81"/>
      <c r="N189" s="81"/>
      <c r="O189" s="81"/>
    </row>
    <row r="190" spans="1:15" s="82" customFormat="1" ht="20.25" customHeight="1" x14ac:dyDescent="0.25">
      <c r="A190" s="130"/>
      <c r="B190" s="130"/>
      <c r="C190" s="130"/>
      <c r="D190" s="84" t="s">
        <v>60</v>
      </c>
      <c r="E190" s="92">
        <v>15000</v>
      </c>
      <c r="F190" s="127"/>
      <c r="G190" s="81"/>
      <c r="H190" s="81"/>
      <c r="I190" s="81"/>
      <c r="J190" s="81"/>
      <c r="K190" s="81"/>
      <c r="L190" s="81"/>
      <c r="M190" s="81"/>
      <c r="N190" s="81"/>
      <c r="O190" s="81"/>
    </row>
    <row r="191" spans="1:15" s="82" customFormat="1" ht="21" customHeight="1" x14ac:dyDescent="0.25">
      <c r="A191" s="130"/>
      <c r="B191" s="130"/>
      <c r="C191" s="130"/>
      <c r="D191" s="84" t="s">
        <v>61</v>
      </c>
      <c r="E191" s="92">
        <v>15000</v>
      </c>
      <c r="F191" s="127"/>
      <c r="G191" s="81"/>
      <c r="H191" s="81"/>
      <c r="I191" s="81"/>
      <c r="J191" s="81"/>
      <c r="K191" s="81"/>
      <c r="L191" s="81"/>
      <c r="M191" s="81"/>
      <c r="N191" s="81"/>
      <c r="O191" s="81"/>
    </row>
    <row r="192" spans="1:15" s="82" customFormat="1" ht="18" customHeight="1" x14ac:dyDescent="0.25">
      <c r="A192" s="130"/>
      <c r="B192" s="130"/>
      <c r="C192" s="130"/>
      <c r="D192" s="84" t="s">
        <v>62</v>
      </c>
      <c r="E192" s="92">
        <v>15000</v>
      </c>
      <c r="F192" s="127"/>
      <c r="G192" s="81"/>
      <c r="H192" s="81"/>
      <c r="I192" s="81"/>
      <c r="J192" s="81"/>
      <c r="K192" s="81"/>
      <c r="L192" s="81"/>
      <c r="M192" s="81"/>
      <c r="N192" s="81"/>
      <c r="O192" s="81"/>
    </row>
    <row r="193" spans="1:15" s="82" customFormat="1" ht="18" customHeight="1" x14ac:dyDescent="0.25">
      <c r="A193" s="131"/>
      <c r="B193" s="131"/>
      <c r="C193" s="131"/>
      <c r="D193" s="85" t="s">
        <v>63</v>
      </c>
      <c r="E193" s="93">
        <v>15000</v>
      </c>
      <c r="F193" s="128"/>
      <c r="G193" s="81"/>
      <c r="H193" s="81"/>
      <c r="I193" s="81"/>
      <c r="J193" s="81"/>
      <c r="K193" s="81"/>
      <c r="L193" s="81"/>
      <c r="M193" s="81"/>
      <c r="N193" s="81"/>
      <c r="O193" s="81"/>
    </row>
    <row r="194" spans="1:15" s="82" customFormat="1" ht="17.25" customHeight="1" x14ac:dyDescent="0.25">
      <c r="A194" s="129" t="s">
        <v>212</v>
      </c>
      <c r="B194" s="123" t="s">
        <v>56</v>
      </c>
      <c r="C194" s="126" t="s">
        <v>57</v>
      </c>
      <c r="D194" s="83" t="s">
        <v>58</v>
      </c>
      <c r="E194" s="88">
        <f>SUM(E195:E199)</f>
        <v>53572</v>
      </c>
      <c r="F194" s="126" t="s">
        <v>57</v>
      </c>
      <c r="G194" s="81"/>
      <c r="H194" s="81"/>
      <c r="I194" s="81"/>
      <c r="J194" s="81"/>
      <c r="K194" s="81"/>
      <c r="L194" s="81"/>
      <c r="M194" s="81"/>
      <c r="N194" s="81"/>
      <c r="O194" s="81"/>
    </row>
    <row r="195" spans="1:15" s="82" customFormat="1" ht="17.25" customHeight="1" x14ac:dyDescent="0.25">
      <c r="A195" s="130"/>
      <c r="B195" s="124"/>
      <c r="C195" s="127"/>
      <c r="D195" s="84" t="s">
        <v>59</v>
      </c>
      <c r="E195" s="90">
        <f>SUM(E201)</f>
        <v>3572</v>
      </c>
      <c r="F195" s="127"/>
      <c r="G195" s="81"/>
      <c r="H195" s="81"/>
      <c r="I195" s="81"/>
      <c r="J195" s="81"/>
      <c r="K195" s="81"/>
      <c r="L195" s="81"/>
      <c r="M195" s="81"/>
      <c r="N195" s="81"/>
      <c r="O195" s="81"/>
    </row>
    <row r="196" spans="1:15" s="82" customFormat="1" ht="17.25" customHeight="1" x14ac:dyDescent="0.25">
      <c r="A196" s="130"/>
      <c r="B196" s="124"/>
      <c r="C196" s="127"/>
      <c r="D196" s="84" t="s">
        <v>60</v>
      </c>
      <c r="E196" s="90">
        <f t="shared" ref="E196:E199" si="16">SUM(E202)</f>
        <v>12500</v>
      </c>
      <c r="F196" s="127"/>
      <c r="G196" s="81"/>
      <c r="H196" s="81"/>
      <c r="I196" s="81"/>
      <c r="J196" s="81"/>
      <c r="K196" s="81"/>
      <c r="L196" s="81"/>
      <c r="M196" s="81"/>
      <c r="N196" s="81"/>
      <c r="O196" s="81"/>
    </row>
    <row r="197" spans="1:15" s="82" customFormat="1" ht="15" customHeight="1" x14ac:dyDescent="0.25">
      <c r="A197" s="130"/>
      <c r="B197" s="124"/>
      <c r="C197" s="127"/>
      <c r="D197" s="84" t="s">
        <v>61</v>
      </c>
      <c r="E197" s="90">
        <f t="shared" si="16"/>
        <v>12500</v>
      </c>
      <c r="F197" s="127"/>
      <c r="G197" s="81"/>
      <c r="H197" s="81"/>
      <c r="I197" s="81"/>
      <c r="J197" s="81"/>
      <c r="K197" s="81"/>
      <c r="L197" s="81"/>
      <c r="M197" s="81"/>
      <c r="N197" s="81"/>
      <c r="O197" s="81"/>
    </row>
    <row r="198" spans="1:15" s="82" customFormat="1" ht="15" customHeight="1" x14ac:dyDescent="0.25">
      <c r="A198" s="130"/>
      <c r="B198" s="124"/>
      <c r="C198" s="127"/>
      <c r="D198" s="84" t="s">
        <v>62</v>
      </c>
      <c r="E198" s="90">
        <f t="shared" si="16"/>
        <v>12500</v>
      </c>
      <c r="F198" s="127"/>
      <c r="G198" s="81"/>
      <c r="H198" s="81"/>
      <c r="I198" s="81"/>
      <c r="J198" s="81"/>
      <c r="K198" s="81"/>
      <c r="L198" s="81"/>
      <c r="M198" s="81"/>
      <c r="N198" s="81"/>
      <c r="O198" s="81"/>
    </row>
    <row r="199" spans="1:15" s="82" customFormat="1" ht="15" customHeight="1" x14ac:dyDescent="0.25">
      <c r="A199" s="130"/>
      <c r="B199" s="125"/>
      <c r="C199" s="128"/>
      <c r="D199" s="85" t="s">
        <v>63</v>
      </c>
      <c r="E199" s="90">
        <f t="shared" si="16"/>
        <v>12500</v>
      </c>
      <c r="F199" s="128"/>
      <c r="G199" s="81"/>
      <c r="H199" s="81"/>
      <c r="I199" s="81"/>
      <c r="J199" s="81"/>
      <c r="K199" s="81"/>
      <c r="L199" s="81"/>
      <c r="M199" s="81"/>
      <c r="N199" s="81"/>
      <c r="O199" s="81"/>
    </row>
    <row r="200" spans="1:15" s="82" customFormat="1" ht="15" customHeight="1" x14ac:dyDescent="0.25">
      <c r="A200" s="130"/>
      <c r="B200" s="129" t="s">
        <v>1</v>
      </c>
      <c r="C200" s="129" t="s">
        <v>79</v>
      </c>
      <c r="D200" s="83" t="s">
        <v>58</v>
      </c>
      <c r="E200" s="88">
        <f>SUM(E201:E205)</f>
        <v>53572</v>
      </c>
      <c r="F200" s="126" t="s">
        <v>57</v>
      </c>
      <c r="G200" s="81"/>
      <c r="H200" s="81"/>
      <c r="I200" s="81"/>
      <c r="J200" s="81"/>
      <c r="K200" s="81"/>
      <c r="L200" s="81"/>
      <c r="M200" s="81"/>
      <c r="N200" s="81"/>
      <c r="O200" s="81"/>
    </row>
    <row r="201" spans="1:15" s="82" customFormat="1" ht="15" customHeight="1" x14ac:dyDescent="0.25">
      <c r="A201" s="130"/>
      <c r="B201" s="130"/>
      <c r="C201" s="130"/>
      <c r="D201" s="84" t="s">
        <v>59</v>
      </c>
      <c r="E201" s="92">
        <v>3572</v>
      </c>
      <c r="F201" s="127"/>
      <c r="G201" s="81"/>
      <c r="H201" s="81"/>
      <c r="I201" s="81"/>
      <c r="J201" s="81"/>
      <c r="K201" s="81"/>
      <c r="L201" s="81"/>
      <c r="M201" s="81"/>
      <c r="N201" s="81"/>
      <c r="O201" s="81"/>
    </row>
    <row r="202" spans="1:15" s="82" customFormat="1" ht="15" customHeight="1" x14ac:dyDescent="0.25">
      <c r="A202" s="130"/>
      <c r="B202" s="130"/>
      <c r="C202" s="130"/>
      <c r="D202" s="84" t="s">
        <v>60</v>
      </c>
      <c r="E202" s="92">
        <v>12500</v>
      </c>
      <c r="F202" s="127"/>
      <c r="G202" s="81"/>
      <c r="H202" s="81"/>
      <c r="I202" s="81"/>
      <c r="J202" s="81"/>
      <c r="K202" s="81"/>
      <c r="L202" s="81"/>
      <c r="M202" s="81"/>
      <c r="N202" s="81"/>
      <c r="O202" s="81"/>
    </row>
    <row r="203" spans="1:15" s="82" customFormat="1" ht="15" customHeight="1" x14ac:dyDescent="0.25">
      <c r="A203" s="130"/>
      <c r="B203" s="130"/>
      <c r="C203" s="130"/>
      <c r="D203" s="84" t="s">
        <v>61</v>
      </c>
      <c r="E203" s="92">
        <v>12500</v>
      </c>
      <c r="F203" s="127"/>
      <c r="G203" s="81"/>
      <c r="H203" s="81"/>
      <c r="I203" s="81"/>
      <c r="J203" s="81"/>
      <c r="K203" s="81"/>
      <c r="L203" s="81"/>
      <c r="M203" s="81"/>
      <c r="N203" s="81"/>
      <c r="O203" s="81"/>
    </row>
    <row r="204" spans="1:15" s="82" customFormat="1" ht="15" customHeight="1" x14ac:dyDescent="0.25">
      <c r="A204" s="130"/>
      <c r="B204" s="130"/>
      <c r="C204" s="130"/>
      <c r="D204" s="84" t="s">
        <v>62</v>
      </c>
      <c r="E204" s="92">
        <v>12500</v>
      </c>
      <c r="F204" s="127"/>
      <c r="G204" s="81"/>
      <c r="H204" s="81"/>
      <c r="I204" s="81"/>
      <c r="J204" s="81"/>
      <c r="K204" s="81"/>
      <c r="L204" s="81"/>
      <c r="M204" s="81"/>
      <c r="N204" s="81"/>
      <c r="O204" s="81"/>
    </row>
    <row r="205" spans="1:15" s="82" customFormat="1" ht="15" customHeight="1" x14ac:dyDescent="0.25">
      <c r="A205" s="131"/>
      <c r="B205" s="131"/>
      <c r="C205" s="131"/>
      <c r="D205" s="85" t="s">
        <v>63</v>
      </c>
      <c r="E205" s="93">
        <v>12500</v>
      </c>
      <c r="F205" s="128"/>
      <c r="G205" s="81"/>
      <c r="H205" s="81"/>
      <c r="I205" s="81"/>
      <c r="J205" s="81"/>
      <c r="K205" s="81"/>
      <c r="L205" s="81"/>
      <c r="M205" s="81"/>
      <c r="N205" s="81"/>
      <c r="O205" s="81"/>
    </row>
    <row r="206" spans="1:15" s="82" customFormat="1" ht="15" customHeight="1" x14ac:dyDescent="0.25">
      <c r="A206" s="129" t="s">
        <v>213</v>
      </c>
      <c r="B206" s="123" t="s">
        <v>56</v>
      </c>
      <c r="C206" s="126" t="s">
        <v>57</v>
      </c>
      <c r="D206" s="83" t="s">
        <v>58</v>
      </c>
      <c r="E206" s="88">
        <f>SUM(E207:E211)</f>
        <v>192309</v>
      </c>
      <c r="F206" s="126" t="s">
        <v>57</v>
      </c>
      <c r="G206" s="81"/>
      <c r="H206" s="81"/>
      <c r="I206" s="81"/>
      <c r="J206" s="81"/>
      <c r="K206" s="81"/>
      <c r="L206" s="81"/>
      <c r="M206" s="81"/>
      <c r="N206" s="81"/>
      <c r="O206" s="81"/>
    </row>
    <row r="207" spans="1:15" s="82" customFormat="1" ht="15" customHeight="1" x14ac:dyDescent="0.25">
      <c r="A207" s="130"/>
      <c r="B207" s="124"/>
      <c r="C207" s="127"/>
      <c r="D207" s="84" t="s">
        <v>59</v>
      </c>
      <c r="E207" s="90">
        <f>SUM(E213)</f>
        <v>40309</v>
      </c>
      <c r="F207" s="127"/>
      <c r="G207" s="81"/>
      <c r="H207" s="81"/>
      <c r="I207" s="81"/>
      <c r="J207" s="81"/>
      <c r="K207" s="81"/>
      <c r="L207" s="81"/>
      <c r="M207" s="81"/>
      <c r="N207" s="81"/>
      <c r="O207" s="81"/>
    </row>
    <row r="208" spans="1:15" s="82" customFormat="1" ht="15" customHeight="1" x14ac:dyDescent="0.25">
      <c r="A208" s="130"/>
      <c r="B208" s="124"/>
      <c r="C208" s="127"/>
      <c r="D208" s="84" t="s">
        <v>60</v>
      </c>
      <c r="E208" s="90">
        <f t="shared" ref="E208:E211" si="17">SUM(E214)</f>
        <v>38000</v>
      </c>
      <c r="F208" s="127"/>
      <c r="G208" s="81"/>
      <c r="H208" s="81"/>
      <c r="I208" s="81"/>
      <c r="J208" s="81"/>
      <c r="K208" s="81"/>
      <c r="L208" s="81"/>
      <c r="M208" s="81"/>
      <c r="N208" s="81"/>
      <c r="O208" s="81"/>
    </row>
    <row r="209" spans="1:15" s="82" customFormat="1" ht="15" customHeight="1" x14ac:dyDescent="0.25">
      <c r="A209" s="130"/>
      <c r="B209" s="124"/>
      <c r="C209" s="127"/>
      <c r="D209" s="84" t="s">
        <v>61</v>
      </c>
      <c r="E209" s="90">
        <f t="shared" si="17"/>
        <v>38000</v>
      </c>
      <c r="F209" s="127"/>
      <c r="G209" s="81"/>
      <c r="H209" s="81"/>
      <c r="I209" s="81"/>
      <c r="J209" s="81"/>
      <c r="K209" s="81"/>
      <c r="L209" s="81"/>
      <c r="M209" s="81"/>
      <c r="N209" s="81"/>
      <c r="O209" s="81"/>
    </row>
    <row r="210" spans="1:15" s="82" customFormat="1" ht="15" customHeight="1" x14ac:dyDescent="0.25">
      <c r="A210" s="130"/>
      <c r="B210" s="124"/>
      <c r="C210" s="127"/>
      <c r="D210" s="84" t="s">
        <v>62</v>
      </c>
      <c r="E210" s="90">
        <f t="shared" si="17"/>
        <v>38000</v>
      </c>
      <c r="F210" s="127"/>
      <c r="G210" s="81"/>
      <c r="H210" s="81"/>
      <c r="I210" s="81"/>
      <c r="J210" s="81"/>
      <c r="K210" s="81"/>
      <c r="L210" s="81"/>
      <c r="M210" s="81"/>
      <c r="N210" s="81"/>
      <c r="O210" s="81"/>
    </row>
    <row r="211" spans="1:15" s="82" customFormat="1" ht="15" customHeight="1" x14ac:dyDescent="0.25">
      <c r="A211" s="130"/>
      <c r="B211" s="125"/>
      <c r="C211" s="128"/>
      <c r="D211" s="85" t="s">
        <v>63</v>
      </c>
      <c r="E211" s="90">
        <f t="shared" si="17"/>
        <v>38000</v>
      </c>
      <c r="F211" s="128"/>
      <c r="G211" s="81"/>
      <c r="H211" s="81"/>
      <c r="I211" s="81"/>
      <c r="J211" s="81"/>
      <c r="K211" s="81"/>
      <c r="L211" s="81"/>
      <c r="M211" s="81"/>
      <c r="N211" s="81"/>
      <c r="O211" s="81"/>
    </row>
    <row r="212" spans="1:15" s="82" customFormat="1" ht="15" customHeight="1" x14ac:dyDescent="0.25">
      <c r="A212" s="130"/>
      <c r="B212" s="129" t="s">
        <v>1</v>
      </c>
      <c r="C212" s="129" t="s">
        <v>80</v>
      </c>
      <c r="D212" s="83" t="s">
        <v>58</v>
      </c>
      <c r="E212" s="88">
        <f>SUM(E213:E217)</f>
        <v>192309</v>
      </c>
      <c r="F212" s="126" t="s">
        <v>57</v>
      </c>
      <c r="G212" s="81"/>
      <c r="H212" s="81"/>
      <c r="I212" s="81"/>
      <c r="J212" s="81"/>
      <c r="K212" s="81"/>
      <c r="L212" s="81"/>
      <c r="M212" s="81"/>
      <c r="N212" s="81"/>
      <c r="O212" s="81"/>
    </row>
    <row r="213" spans="1:15" s="82" customFormat="1" ht="15" customHeight="1" x14ac:dyDescent="0.25">
      <c r="A213" s="130"/>
      <c r="B213" s="130"/>
      <c r="C213" s="130"/>
      <c r="D213" s="84" t="s">
        <v>59</v>
      </c>
      <c r="E213" s="92">
        <v>40309</v>
      </c>
      <c r="F213" s="127"/>
      <c r="G213" s="81"/>
      <c r="H213" s="81"/>
      <c r="I213" s="81"/>
      <c r="J213" s="81"/>
      <c r="K213" s="81"/>
      <c r="L213" s="81"/>
      <c r="M213" s="81"/>
      <c r="N213" s="81"/>
      <c r="O213" s="81"/>
    </row>
    <row r="214" spans="1:15" s="82" customFormat="1" ht="15" customHeight="1" x14ac:dyDescent="0.25">
      <c r="A214" s="130"/>
      <c r="B214" s="130"/>
      <c r="C214" s="130"/>
      <c r="D214" s="84" t="s">
        <v>60</v>
      </c>
      <c r="E214" s="92">
        <v>38000</v>
      </c>
      <c r="F214" s="127"/>
      <c r="G214" s="81"/>
      <c r="H214" s="81"/>
      <c r="I214" s="81"/>
      <c r="J214" s="81"/>
      <c r="K214" s="81"/>
      <c r="L214" s="81"/>
      <c r="M214" s="81"/>
      <c r="N214" s="81"/>
      <c r="O214" s="81"/>
    </row>
    <row r="215" spans="1:15" s="82" customFormat="1" ht="15" customHeight="1" x14ac:dyDescent="0.25">
      <c r="A215" s="130"/>
      <c r="B215" s="130"/>
      <c r="C215" s="130"/>
      <c r="D215" s="84" t="s">
        <v>61</v>
      </c>
      <c r="E215" s="92">
        <v>38000</v>
      </c>
      <c r="F215" s="127"/>
      <c r="G215" s="81"/>
      <c r="H215" s="81"/>
      <c r="I215" s="81"/>
      <c r="J215" s="81"/>
      <c r="K215" s="81"/>
      <c r="L215" s="81"/>
      <c r="M215" s="81"/>
      <c r="N215" s="81"/>
      <c r="O215" s="81"/>
    </row>
    <row r="216" spans="1:15" s="82" customFormat="1" ht="15" customHeight="1" x14ac:dyDescent="0.25">
      <c r="A216" s="130"/>
      <c r="B216" s="130"/>
      <c r="C216" s="130"/>
      <c r="D216" s="84" t="s">
        <v>62</v>
      </c>
      <c r="E216" s="92">
        <v>38000</v>
      </c>
      <c r="F216" s="127"/>
      <c r="G216" s="81"/>
      <c r="H216" s="81"/>
      <c r="I216" s="81"/>
      <c r="J216" s="81"/>
      <c r="K216" s="81"/>
      <c r="L216" s="81"/>
      <c r="M216" s="81"/>
      <c r="N216" s="81"/>
      <c r="O216" s="81"/>
    </row>
    <row r="217" spans="1:15" s="82" customFormat="1" ht="15" customHeight="1" x14ac:dyDescent="0.25">
      <c r="A217" s="131"/>
      <c r="B217" s="131"/>
      <c r="C217" s="131"/>
      <c r="D217" s="85" t="s">
        <v>63</v>
      </c>
      <c r="E217" s="93">
        <v>38000</v>
      </c>
      <c r="F217" s="128"/>
      <c r="G217" s="81"/>
      <c r="H217" s="81"/>
      <c r="I217" s="81"/>
      <c r="J217" s="81"/>
      <c r="K217" s="81"/>
      <c r="L217" s="81"/>
      <c r="M217" s="81"/>
      <c r="N217" s="81"/>
      <c r="O217" s="81"/>
    </row>
    <row r="218" spans="1:15" s="82" customFormat="1" ht="15" customHeight="1" x14ac:dyDescent="0.25">
      <c r="A218" s="129" t="s">
        <v>214</v>
      </c>
      <c r="B218" s="123" t="s">
        <v>56</v>
      </c>
      <c r="C218" s="126" t="s">
        <v>57</v>
      </c>
      <c r="D218" s="83" t="s">
        <v>58</v>
      </c>
      <c r="E218" s="88">
        <f>SUM(E219:E223)</f>
        <v>111538</v>
      </c>
      <c r="F218" s="126" t="s">
        <v>57</v>
      </c>
      <c r="G218" s="81"/>
      <c r="H218" s="81"/>
      <c r="I218" s="81"/>
      <c r="J218" s="81"/>
      <c r="K218" s="81"/>
      <c r="L218" s="81"/>
      <c r="M218" s="81"/>
      <c r="N218" s="81"/>
      <c r="O218" s="81"/>
    </row>
    <row r="219" spans="1:15" s="82" customFormat="1" ht="15" customHeight="1" x14ac:dyDescent="0.25">
      <c r="A219" s="130"/>
      <c r="B219" s="124"/>
      <c r="C219" s="127"/>
      <c r="D219" s="84" t="s">
        <v>59</v>
      </c>
      <c r="E219" s="90">
        <f>SUM(E225)</f>
        <v>22514</v>
      </c>
      <c r="F219" s="127"/>
      <c r="G219" s="81"/>
      <c r="H219" s="81"/>
      <c r="I219" s="81"/>
      <c r="J219" s="81"/>
      <c r="K219" s="81"/>
      <c r="L219" s="81"/>
      <c r="M219" s="81"/>
      <c r="N219" s="81"/>
      <c r="O219" s="81"/>
    </row>
    <row r="220" spans="1:15" s="82" customFormat="1" ht="15" customHeight="1" x14ac:dyDescent="0.25">
      <c r="A220" s="130"/>
      <c r="B220" s="124"/>
      <c r="C220" s="127"/>
      <c r="D220" s="84" t="s">
        <v>60</v>
      </c>
      <c r="E220" s="90">
        <f t="shared" ref="E220:E223" si="18">SUM(E226)</f>
        <v>22256</v>
      </c>
      <c r="F220" s="127"/>
      <c r="G220" s="81"/>
      <c r="H220" s="81"/>
      <c r="I220" s="81"/>
      <c r="J220" s="81"/>
      <c r="K220" s="81"/>
      <c r="L220" s="81"/>
      <c r="M220" s="81"/>
      <c r="N220" s="81"/>
      <c r="O220" s="81"/>
    </row>
    <row r="221" spans="1:15" s="82" customFormat="1" ht="15" customHeight="1" x14ac:dyDescent="0.25">
      <c r="A221" s="130"/>
      <c r="B221" s="124"/>
      <c r="C221" s="127"/>
      <c r="D221" s="84" t="s">
        <v>61</v>
      </c>
      <c r="E221" s="90">
        <f t="shared" si="18"/>
        <v>22256</v>
      </c>
      <c r="F221" s="127"/>
      <c r="G221" s="81"/>
      <c r="H221" s="81"/>
      <c r="I221" s="81"/>
      <c r="J221" s="81"/>
      <c r="K221" s="81"/>
      <c r="L221" s="81"/>
      <c r="M221" s="81"/>
      <c r="N221" s="81"/>
      <c r="O221" s="81"/>
    </row>
    <row r="222" spans="1:15" s="82" customFormat="1" ht="15" customHeight="1" x14ac:dyDescent="0.25">
      <c r="A222" s="130"/>
      <c r="B222" s="124"/>
      <c r="C222" s="127"/>
      <c r="D222" s="84" t="s">
        <v>62</v>
      </c>
      <c r="E222" s="90">
        <f t="shared" si="18"/>
        <v>22256</v>
      </c>
      <c r="F222" s="127"/>
      <c r="G222" s="81"/>
      <c r="H222" s="81"/>
      <c r="I222" s="81"/>
      <c r="J222" s="81"/>
      <c r="K222" s="81"/>
      <c r="L222" s="81"/>
      <c r="M222" s="81"/>
      <c r="N222" s="81"/>
      <c r="O222" s="81"/>
    </row>
    <row r="223" spans="1:15" s="82" customFormat="1" ht="15" customHeight="1" x14ac:dyDescent="0.25">
      <c r="A223" s="130"/>
      <c r="B223" s="125"/>
      <c r="C223" s="128"/>
      <c r="D223" s="85" t="s">
        <v>63</v>
      </c>
      <c r="E223" s="90">
        <f t="shared" si="18"/>
        <v>22256</v>
      </c>
      <c r="F223" s="128"/>
      <c r="G223" s="81"/>
      <c r="H223" s="81"/>
      <c r="I223" s="81"/>
      <c r="J223" s="81"/>
      <c r="K223" s="81"/>
      <c r="L223" s="81"/>
      <c r="M223" s="81"/>
      <c r="N223" s="81"/>
      <c r="O223" s="81"/>
    </row>
    <row r="224" spans="1:15" s="82" customFormat="1" ht="15" customHeight="1" x14ac:dyDescent="0.25">
      <c r="A224" s="130"/>
      <c r="B224" s="129" t="s">
        <v>1</v>
      </c>
      <c r="C224" s="129" t="s">
        <v>81</v>
      </c>
      <c r="D224" s="83" t="s">
        <v>58</v>
      </c>
      <c r="E224" s="88">
        <f>SUM(E225:E229)</f>
        <v>111538</v>
      </c>
      <c r="F224" s="126" t="s">
        <v>57</v>
      </c>
      <c r="G224" s="81"/>
      <c r="H224" s="81"/>
      <c r="I224" s="81"/>
      <c r="J224" s="81"/>
      <c r="K224" s="81"/>
      <c r="L224" s="81"/>
      <c r="M224" s="81"/>
      <c r="N224" s="81"/>
      <c r="O224" s="81"/>
    </row>
    <row r="225" spans="1:15" s="82" customFormat="1" ht="15" customHeight="1" x14ac:dyDescent="0.25">
      <c r="A225" s="130"/>
      <c r="B225" s="130"/>
      <c r="C225" s="130"/>
      <c r="D225" s="84" t="s">
        <v>59</v>
      </c>
      <c r="E225" s="92">
        <v>22514</v>
      </c>
      <c r="F225" s="127"/>
      <c r="G225" s="81"/>
      <c r="H225" s="81"/>
      <c r="I225" s="81"/>
      <c r="J225" s="81"/>
      <c r="K225" s="81"/>
      <c r="L225" s="81"/>
      <c r="M225" s="81"/>
      <c r="N225" s="81"/>
      <c r="O225" s="81"/>
    </row>
    <row r="226" spans="1:15" s="82" customFormat="1" ht="15" customHeight="1" x14ac:dyDescent="0.25">
      <c r="A226" s="130"/>
      <c r="B226" s="130"/>
      <c r="C226" s="130"/>
      <c r="D226" s="84" t="s">
        <v>60</v>
      </c>
      <c r="E226" s="92">
        <v>22256</v>
      </c>
      <c r="F226" s="127"/>
      <c r="G226" s="81"/>
      <c r="H226" s="81"/>
      <c r="I226" s="81"/>
      <c r="J226" s="81"/>
      <c r="K226" s="81"/>
      <c r="L226" s="81"/>
      <c r="M226" s="81"/>
      <c r="N226" s="81"/>
      <c r="O226" s="81"/>
    </row>
    <row r="227" spans="1:15" s="36" customFormat="1" ht="15" customHeight="1" x14ac:dyDescent="0.25">
      <c r="A227" s="130"/>
      <c r="B227" s="130"/>
      <c r="C227" s="130"/>
      <c r="D227" s="84" t="s">
        <v>61</v>
      </c>
      <c r="E227" s="92">
        <v>22256</v>
      </c>
      <c r="F227" s="127"/>
      <c r="G227" s="35"/>
      <c r="H227" s="35"/>
      <c r="I227" s="35"/>
      <c r="J227" s="35"/>
      <c r="K227" s="35"/>
      <c r="L227" s="35"/>
      <c r="M227" s="35"/>
      <c r="N227" s="35"/>
      <c r="O227" s="35"/>
    </row>
    <row r="228" spans="1:15" s="36" customFormat="1" ht="15" customHeight="1" x14ac:dyDescent="0.25">
      <c r="A228" s="130"/>
      <c r="B228" s="130"/>
      <c r="C228" s="130"/>
      <c r="D228" s="84" t="s">
        <v>62</v>
      </c>
      <c r="E228" s="92">
        <v>22256</v>
      </c>
      <c r="F228" s="127"/>
      <c r="G228" s="35"/>
      <c r="H228" s="35"/>
      <c r="I228" s="35"/>
      <c r="J228" s="35"/>
      <c r="K228" s="35"/>
      <c r="L228" s="35"/>
      <c r="M228" s="35"/>
      <c r="N228" s="35"/>
      <c r="O228" s="35"/>
    </row>
    <row r="229" spans="1:15" s="36" customFormat="1" ht="15" customHeight="1" x14ac:dyDescent="0.25">
      <c r="A229" s="131"/>
      <c r="B229" s="131"/>
      <c r="C229" s="131"/>
      <c r="D229" s="85" t="s">
        <v>63</v>
      </c>
      <c r="E229" s="93">
        <v>22256</v>
      </c>
      <c r="F229" s="128"/>
      <c r="G229" s="35"/>
      <c r="H229" s="35"/>
      <c r="I229" s="35"/>
      <c r="J229" s="35"/>
      <c r="K229" s="35"/>
      <c r="L229" s="35"/>
      <c r="M229" s="35"/>
      <c r="N229" s="35"/>
      <c r="O229" s="35"/>
    </row>
    <row r="230" spans="1:15" s="36" customFormat="1" ht="15" customHeight="1" x14ac:dyDescent="0.25">
      <c r="A230" s="123" t="s">
        <v>215</v>
      </c>
      <c r="B230" s="123" t="s">
        <v>56</v>
      </c>
      <c r="C230" s="126" t="s">
        <v>57</v>
      </c>
      <c r="D230" s="83" t="s">
        <v>58</v>
      </c>
      <c r="E230" s="88">
        <f>SUM(E231:E235)</f>
        <v>381956</v>
      </c>
      <c r="F230" s="126" t="s">
        <v>57</v>
      </c>
      <c r="G230" s="35"/>
      <c r="H230" s="35"/>
      <c r="I230" s="35"/>
      <c r="J230" s="35"/>
      <c r="K230" s="35"/>
      <c r="L230" s="35"/>
      <c r="M230" s="35"/>
      <c r="N230" s="35"/>
      <c r="O230" s="35"/>
    </row>
    <row r="231" spans="1:15" s="36" customFormat="1" ht="15" customHeight="1" x14ac:dyDescent="0.25">
      <c r="A231" s="124"/>
      <c r="B231" s="124"/>
      <c r="C231" s="127"/>
      <c r="D231" s="84" t="s">
        <v>59</v>
      </c>
      <c r="E231" s="90">
        <f>SUM(E237,E243)</f>
        <v>365956</v>
      </c>
      <c r="F231" s="127"/>
      <c r="G231" s="35"/>
      <c r="H231" s="35"/>
      <c r="I231" s="35"/>
      <c r="J231" s="35"/>
      <c r="K231" s="35"/>
      <c r="L231" s="35"/>
      <c r="M231" s="35"/>
      <c r="N231" s="35"/>
      <c r="O231" s="35"/>
    </row>
    <row r="232" spans="1:15" s="36" customFormat="1" ht="15" customHeight="1" x14ac:dyDescent="0.25">
      <c r="A232" s="124"/>
      <c r="B232" s="124"/>
      <c r="C232" s="127"/>
      <c r="D232" s="84" t="s">
        <v>60</v>
      </c>
      <c r="E232" s="90">
        <f t="shared" ref="E232:E235" si="19">SUM(E238,E244)</f>
        <v>4000</v>
      </c>
      <c r="F232" s="127"/>
      <c r="G232" s="35"/>
      <c r="H232" s="35"/>
      <c r="I232" s="35"/>
      <c r="J232" s="35"/>
      <c r="K232" s="35"/>
      <c r="L232" s="35"/>
      <c r="M232" s="35"/>
      <c r="N232" s="35"/>
      <c r="O232" s="35"/>
    </row>
    <row r="233" spans="1:15" s="36" customFormat="1" ht="15" customHeight="1" x14ac:dyDescent="0.25">
      <c r="A233" s="124"/>
      <c r="B233" s="124"/>
      <c r="C233" s="127"/>
      <c r="D233" s="84" t="s">
        <v>61</v>
      </c>
      <c r="E233" s="90">
        <f t="shared" si="19"/>
        <v>4000</v>
      </c>
      <c r="F233" s="127"/>
      <c r="G233" s="35"/>
      <c r="H233" s="35"/>
      <c r="I233" s="35"/>
      <c r="J233" s="35"/>
      <c r="K233" s="35"/>
      <c r="L233" s="35"/>
      <c r="M233" s="35"/>
      <c r="N233" s="35"/>
      <c r="O233" s="35"/>
    </row>
    <row r="234" spans="1:15" s="36" customFormat="1" ht="15" customHeight="1" x14ac:dyDescent="0.25">
      <c r="A234" s="124"/>
      <c r="B234" s="124"/>
      <c r="C234" s="127"/>
      <c r="D234" s="84" t="s">
        <v>62</v>
      </c>
      <c r="E234" s="90">
        <f t="shared" si="19"/>
        <v>4000</v>
      </c>
      <c r="F234" s="127"/>
      <c r="G234" s="35"/>
      <c r="H234" s="35"/>
      <c r="I234" s="35"/>
      <c r="J234" s="35"/>
      <c r="K234" s="35"/>
      <c r="L234" s="35"/>
      <c r="M234" s="35"/>
      <c r="N234" s="35"/>
      <c r="O234" s="35"/>
    </row>
    <row r="235" spans="1:15" s="36" customFormat="1" ht="15" customHeight="1" x14ac:dyDescent="0.25">
      <c r="A235" s="124"/>
      <c r="B235" s="125"/>
      <c r="C235" s="127"/>
      <c r="D235" s="85" t="s">
        <v>63</v>
      </c>
      <c r="E235" s="90">
        <f t="shared" si="19"/>
        <v>4000</v>
      </c>
      <c r="F235" s="128"/>
      <c r="G235" s="35"/>
      <c r="H235" s="35"/>
      <c r="I235" s="35"/>
      <c r="J235" s="35"/>
      <c r="K235" s="35"/>
      <c r="L235" s="35"/>
      <c r="M235" s="35"/>
      <c r="N235" s="35"/>
      <c r="O235" s="35"/>
    </row>
    <row r="236" spans="1:15" s="36" customFormat="1" ht="12.75" customHeight="1" x14ac:dyDescent="0.25">
      <c r="A236" s="124"/>
      <c r="B236" s="129" t="s">
        <v>9</v>
      </c>
      <c r="C236" s="127"/>
      <c r="D236" s="83" t="s">
        <v>58</v>
      </c>
      <c r="E236" s="88">
        <f>SUM(E237:E241)</f>
        <v>103745</v>
      </c>
      <c r="F236" s="126" t="s">
        <v>57</v>
      </c>
      <c r="G236" s="35"/>
      <c r="H236" s="35"/>
      <c r="I236" s="35"/>
      <c r="J236" s="35"/>
      <c r="K236" s="35"/>
      <c r="L236" s="35"/>
      <c r="M236" s="35"/>
      <c r="N236" s="35"/>
      <c r="O236" s="35"/>
    </row>
    <row r="237" spans="1:15" s="36" customFormat="1" ht="15" customHeight="1" x14ac:dyDescent="0.25">
      <c r="A237" s="124"/>
      <c r="B237" s="130"/>
      <c r="C237" s="127"/>
      <c r="D237" s="84" t="s">
        <v>59</v>
      </c>
      <c r="E237" s="92">
        <f>SUM(E255)</f>
        <v>103745</v>
      </c>
      <c r="F237" s="127"/>
      <c r="G237" s="35"/>
      <c r="H237" s="35"/>
      <c r="I237" s="35"/>
      <c r="J237" s="35"/>
      <c r="K237" s="35"/>
      <c r="L237" s="35"/>
      <c r="M237" s="35"/>
      <c r="N237" s="35"/>
      <c r="O237" s="35"/>
    </row>
    <row r="238" spans="1:15" s="36" customFormat="1" ht="15" customHeight="1" x14ac:dyDescent="0.25">
      <c r="A238" s="124"/>
      <c r="B238" s="130"/>
      <c r="C238" s="127"/>
      <c r="D238" s="84" t="s">
        <v>60</v>
      </c>
      <c r="E238" s="92">
        <f t="shared" ref="E238:E241" si="20">SUM(E256)</f>
        <v>0</v>
      </c>
      <c r="F238" s="127"/>
      <c r="G238" s="35"/>
      <c r="H238" s="35"/>
      <c r="I238" s="35"/>
      <c r="J238" s="35"/>
      <c r="K238" s="35"/>
      <c r="L238" s="35"/>
      <c r="M238" s="35"/>
      <c r="N238" s="35"/>
      <c r="O238" s="35"/>
    </row>
    <row r="239" spans="1:15" s="36" customFormat="1" ht="15" customHeight="1" x14ac:dyDescent="0.25">
      <c r="A239" s="124"/>
      <c r="B239" s="130"/>
      <c r="C239" s="127"/>
      <c r="D239" s="84" t="s">
        <v>61</v>
      </c>
      <c r="E239" s="92">
        <f t="shared" si="20"/>
        <v>0</v>
      </c>
      <c r="F239" s="127"/>
      <c r="G239" s="35"/>
      <c r="H239" s="35"/>
      <c r="I239" s="35"/>
      <c r="J239" s="35"/>
      <c r="K239" s="35"/>
      <c r="L239" s="35"/>
      <c r="M239" s="35"/>
      <c r="N239" s="35"/>
      <c r="O239" s="35"/>
    </row>
    <row r="240" spans="1:15" s="36" customFormat="1" ht="15" customHeight="1" x14ac:dyDescent="0.25">
      <c r="A240" s="124"/>
      <c r="B240" s="130"/>
      <c r="C240" s="127"/>
      <c r="D240" s="84" t="s">
        <v>62</v>
      </c>
      <c r="E240" s="92">
        <f t="shared" si="20"/>
        <v>0</v>
      </c>
      <c r="F240" s="127"/>
      <c r="G240" s="35"/>
      <c r="H240" s="35"/>
      <c r="I240" s="35"/>
      <c r="J240" s="35"/>
      <c r="K240" s="35"/>
      <c r="L240" s="35"/>
      <c r="M240" s="35"/>
      <c r="N240" s="35"/>
      <c r="O240" s="35"/>
    </row>
    <row r="241" spans="1:15" s="36" customFormat="1" ht="15" customHeight="1" x14ac:dyDescent="0.25">
      <c r="A241" s="124"/>
      <c r="B241" s="131"/>
      <c r="C241" s="127"/>
      <c r="D241" s="85" t="s">
        <v>63</v>
      </c>
      <c r="E241" s="92">
        <f t="shared" si="20"/>
        <v>0</v>
      </c>
      <c r="F241" s="128"/>
      <c r="G241" s="35"/>
      <c r="H241" s="35"/>
      <c r="I241" s="35"/>
      <c r="J241" s="35"/>
      <c r="K241" s="35"/>
      <c r="L241" s="35"/>
      <c r="M241" s="35"/>
      <c r="N241" s="35"/>
      <c r="O241" s="35"/>
    </row>
    <row r="242" spans="1:15" s="36" customFormat="1" ht="15" customHeight="1" x14ac:dyDescent="0.25">
      <c r="A242" s="124"/>
      <c r="B242" s="129" t="s">
        <v>1</v>
      </c>
      <c r="C242" s="127"/>
      <c r="D242" s="83" t="s">
        <v>58</v>
      </c>
      <c r="E242" s="88">
        <f>SUM(E243:E247)</f>
        <v>278211</v>
      </c>
      <c r="F242" s="126" t="s">
        <v>57</v>
      </c>
      <c r="G242" s="35"/>
      <c r="H242" s="35"/>
      <c r="I242" s="35"/>
      <c r="J242" s="35"/>
      <c r="K242" s="35"/>
      <c r="L242" s="35"/>
      <c r="M242" s="35"/>
      <c r="N242" s="35"/>
      <c r="O242" s="35"/>
    </row>
    <row r="243" spans="1:15" s="36" customFormat="1" ht="15" customHeight="1" x14ac:dyDescent="0.25">
      <c r="A243" s="124"/>
      <c r="B243" s="130"/>
      <c r="C243" s="127"/>
      <c r="D243" s="84" t="s">
        <v>59</v>
      </c>
      <c r="E243" s="92">
        <f>SUM(E261,E273,E285,E297,E309,E321,E333,E345,E357,E369,E381)</f>
        <v>262211</v>
      </c>
      <c r="F243" s="127"/>
      <c r="G243" s="35"/>
      <c r="H243" s="35"/>
      <c r="I243" s="35"/>
      <c r="J243" s="35"/>
      <c r="K243" s="35"/>
      <c r="L243" s="35"/>
      <c r="M243" s="35"/>
      <c r="N243" s="35"/>
      <c r="O243" s="35"/>
    </row>
    <row r="244" spans="1:15" s="36" customFormat="1" ht="15" customHeight="1" x14ac:dyDescent="0.25">
      <c r="A244" s="124"/>
      <c r="B244" s="130"/>
      <c r="C244" s="127"/>
      <c r="D244" s="84" t="s">
        <v>60</v>
      </c>
      <c r="E244" s="92">
        <f t="shared" ref="E244:E247" si="21">SUM(E262,E274,E286,E298,E310,E322,E334,E346,E358,E370,E382)</f>
        <v>4000</v>
      </c>
      <c r="F244" s="127"/>
      <c r="G244" s="35"/>
      <c r="H244" s="35"/>
      <c r="I244" s="35"/>
      <c r="J244" s="35"/>
      <c r="K244" s="35"/>
      <c r="L244" s="35"/>
      <c r="M244" s="35"/>
      <c r="N244" s="35"/>
      <c r="O244" s="35"/>
    </row>
    <row r="245" spans="1:15" s="36" customFormat="1" ht="15" customHeight="1" x14ac:dyDescent="0.25">
      <c r="A245" s="124"/>
      <c r="B245" s="130"/>
      <c r="C245" s="127"/>
      <c r="D245" s="84" t="s">
        <v>61</v>
      </c>
      <c r="E245" s="92">
        <f t="shared" si="21"/>
        <v>4000</v>
      </c>
      <c r="F245" s="127"/>
      <c r="G245" s="35"/>
      <c r="H245" s="35"/>
      <c r="I245" s="35"/>
      <c r="J245" s="35"/>
      <c r="K245" s="35"/>
      <c r="L245" s="35"/>
      <c r="M245" s="35"/>
      <c r="N245" s="35"/>
      <c r="O245" s="35"/>
    </row>
    <row r="246" spans="1:15" s="36" customFormat="1" ht="15" customHeight="1" x14ac:dyDescent="0.25">
      <c r="A246" s="124"/>
      <c r="B246" s="130"/>
      <c r="C246" s="127"/>
      <c r="D246" s="84" t="s">
        <v>62</v>
      </c>
      <c r="E246" s="92">
        <f t="shared" si="21"/>
        <v>4000</v>
      </c>
      <c r="F246" s="127"/>
      <c r="G246" s="35"/>
      <c r="H246" s="35"/>
      <c r="I246" s="35"/>
      <c r="J246" s="35"/>
      <c r="K246" s="35"/>
      <c r="L246" s="35"/>
      <c r="M246" s="35"/>
      <c r="N246" s="35"/>
      <c r="O246" s="35"/>
    </row>
    <row r="247" spans="1:15" s="36" customFormat="1" ht="15" customHeight="1" x14ac:dyDescent="0.25">
      <c r="A247" s="125"/>
      <c r="B247" s="131"/>
      <c r="C247" s="128"/>
      <c r="D247" s="85" t="s">
        <v>63</v>
      </c>
      <c r="E247" s="92">
        <f t="shared" si="21"/>
        <v>4000</v>
      </c>
      <c r="F247" s="128"/>
      <c r="G247" s="35"/>
      <c r="H247" s="35"/>
      <c r="I247" s="35"/>
      <c r="J247" s="35"/>
      <c r="K247" s="35"/>
      <c r="L247" s="35"/>
      <c r="M247" s="35"/>
      <c r="N247" s="35"/>
      <c r="O247" s="35"/>
    </row>
    <row r="248" spans="1:15" s="36" customFormat="1" ht="15" customHeight="1" x14ac:dyDescent="0.25">
      <c r="A248" s="140" t="s">
        <v>216</v>
      </c>
      <c r="B248" s="123" t="s">
        <v>56</v>
      </c>
      <c r="C248" s="144" t="s">
        <v>57</v>
      </c>
      <c r="D248" s="83" t="s">
        <v>58</v>
      </c>
      <c r="E248" s="88">
        <f>SUM(E249:E253)</f>
        <v>189745</v>
      </c>
      <c r="F248" s="126" t="s">
        <v>57</v>
      </c>
      <c r="G248" s="35"/>
      <c r="H248" s="35"/>
      <c r="I248" s="35"/>
      <c r="J248" s="35"/>
      <c r="K248" s="35"/>
      <c r="L248" s="35"/>
      <c r="M248" s="35"/>
      <c r="N248" s="35"/>
      <c r="O248" s="35"/>
    </row>
    <row r="249" spans="1:15" s="36" customFormat="1" ht="15" customHeight="1" x14ac:dyDescent="0.25">
      <c r="A249" s="141"/>
      <c r="B249" s="124"/>
      <c r="C249" s="144"/>
      <c r="D249" s="84" t="s">
        <v>59</v>
      </c>
      <c r="E249" s="90">
        <f>SUM(E255,E261)</f>
        <v>189745</v>
      </c>
      <c r="F249" s="127"/>
      <c r="G249" s="35"/>
      <c r="H249" s="35"/>
      <c r="I249" s="35"/>
      <c r="J249" s="35"/>
      <c r="K249" s="35"/>
      <c r="L249" s="35"/>
      <c r="M249" s="35"/>
      <c r="N249" s="35"/>
      <c r="O249" s="35"/>
    </row>
    <row r="250" spans="1:15" s="36" customFormat="1" ht="15" customHeight="1" x14ac:dyDescent="0.25">
      <c r="A250" s="141"/>
      <c r="B250" s="124"/>
      <c r="C250" s="144"/>
      <c r="D250" s="84" t="s">
        <v>60</v>
      </c>
      <c r="E250" s="90">
        <f t="shared" ref="E250:E253" si="22">SUM(E256,E262)</f>
        <v>0</v>
      </c>
      <c r="F250" s="127"/>
      <c r="G250" s="35"/>
      <c r="H250" s="35"/>
      <c r="I250" s="35"/>
      <c r="J250" s="35"/>
      <c r="K250" s="35"/>
      <c r="L250" s="35"/>
      <c r="M250" s="35"/>
      <c r="N250" s="35"/>
      <c r="O250" s="35"/>
    </row>
    <row r="251" spans="1:15" s="36" customFormat="1" ht="15" customHeight="1" x14ac:dyDescent="0.25">
      <c r="A251" s="141"/>
      <c r="B251" s="124"/>
      <c r="C251" s="144"/>
      <c r="D251" s="84" t="s">
        <v>61</v>
      </c>
      <c r="E251" s="90">
        <f t="shared" si="22"/>
        <v>0</v>
      </c>
      <c r="F251" s="127"/>
      <c r="G251" s="35"/>
      <c r="H251" s="35"/>
      <c r="I251" s="35"/>
      <c r="J251" s="35"/>
      <c r="K251" s="35"/>
      <c r="L251" s="35"/>
      <c r="M251" s="35"/>
      <c r="N251" s="35"/>
      <c r="O251" s="35"/>
    </row>
    <row r="252" spans="1:15" s="36" customFormat="1" ht="15" customHeight="1" x14ac:dyDescent="0.25">
      <c r="A252" s="141"/>
      <c r="B252" s="124"/>
      <c r="C252" s="144"/>
      <c r="D252" s="84" t="s">
        <v>62</v>
      </c>
      <c r="E252" s="90">
        <f t="shared" si="22"/>
        <v>0</v>
      </c>
      <c r="F252" s="127"/>
      <c r="G252" s="35"/>
      <c r="H252" s="35"/>
      <c r="I252" s="35"/>
      <c r="J252" s="35"/>
      <c r="K252" s="35"/>
      <c r="L252" s="35"/>
      <c r="M252" s="35"/>
      <c r="N252" s="35"/>
      <c r="O252" s="35"/>
    </row>
    <row r="253" spans="1:15" s="36" customFormat="1" ht="15" customHeight="1" x14ac:dyDescent="0.25">
      <c r="A253" s="141"/>
      <c r="B253" s="125"/>
      <c r="C253" s="144"/>
      <c r="D253" s="85" t="s">
        <v>63</v>
      </c>
      <c r="E253" s="90">
        <f t="shared" si="22"/>
        <v>0</v>
      </c>
      <c r="F253" s="128"/>
      <c r="G253" s="35"/>
      <c r="H253" s="35"/>
      <c r="I253" s="35"/>
      <c r="J253" s="35"/>
      <c r="K253" s="35"/>
      <c r="L253" s="35"/>
      <c r="M253" s="35"/>
      <c r="N253" s="35"/>
      <c r="O253" s="35"/>
    </row>
    <row r="254" spans="1:15" s="36" customFormat="1" ht="15" customHeight="1" x14ac:dyDescent="0.25">
      <c r="A254" s="141"/>
      <c r="B254" s="129" t="s">
        <v>9</v>
      </c>
      <c r="C254" s="143" t="s">
        <v>82</v>
      </c>
      <c r="D254" s="83" t="s">
        <v>58</v>
      </c>
      <c r="E254" s="88">
        <f>SUM(E255:E259)</f>
        <v>103745</v>
      </c>
      <c r="F254" s="126" t="s">
        <v>57</v>
      </c>
      <c r="G254" s="35"/>
      <c r="H254" s="35"/>
      <c r="I254" s="35"/>
      <c r="J254" s="35"/>
      <c r="K254" s="35"/>
      <c r="L254" s="35"/>
      <c r="M254" s="35"/>
      <c r="N254" s="35"/>
      <c r="O254" s="35"/>
    </row>
    <row r="255" spans="1:15" s="36" customFormat="1" ht="15" customHeight="1" x14ac:dyDescent="0.25">
      <c r="A255" s="141"/>
      <c r="B255" s="130"/>
      <c r="C255" s="143"/>
      <c r="D255" s="84" t="s">
        <v>59</v>
      </c>
      <c r="E255" s="92">
        <v>103745</v>
      </c>
      <c r="F255" s="127"/>
      <c r="G255" s="35"/>
      <c r="H255" s="35"/>
      <c r="I255" s="35"/>
      <c r="J255" s="35"/>
      <c r="K255" s="35"/>
      <c r="L255" s="35"/>
      <c r="M255" s="35"/>
      <c r="N255" s="35"/>
      <c r="O255" s="35"/>
    </row>
    <row r="256" spans="1:15" s="36" customFormat="1" ht="15" customHeight="1" x14ac:dyDescent="0.25">
      <c r="A256" s="141"/>
      <c r="B256" s="130"/>
      <c r="C256" s="143"/>
      <c r="D256" s="84" t="s">
        <v>60</v>
      </c>
      <c r="E256" s="92">
        <v>0</v>
      </c>
      <c r="F256" s="127"/>
      <c r="G256" s="35"/>
      <c r="H256" s="35"/>
      <c r="I256" s="35"/>
      <c r="J256" s="35"/>
      <c r="K256" s="35"/>
      <c r="L256" s="35"/>
      <c r="M256" s="35"/>
      <c r="N256" s="35"/>
      <c r="O256" s="35"/>
    </row>
    <row r="257" spans="1:15" s="36" customFormat="1" ht="15" customHeight="1" x14ac:dyDescent="0.25">
      <c r="A257" s="141"/>
      <c r="B257" s="130"/>
      <c r="C257" s="143"/>
      <c r="D257" s="84" t="s">
        <v>61</v>
      </c>
      <c r="E257" s="92">
        <v>0</v>
      </c>
      <c r="F257" s="127"/>
      <c r="G257" s="35"/>
      <c r="H257" s="35"/>
      <c r="I257" s="35"/>
      <c r="J257" s="35"/>
      <c r="K257" s="35"/>
      <c r="L257" s="35"/>
      <c r="M257" s="35"/>
      <c r="N257" s="35"/>
      <c r="O257" s="35"/>
    </row>
    <row r="258" spans="1:15" s="36" customFormat="1" ht="15" customHeight="1" x14ac:dyDescent="0.25">
      <c r="A258" s="141"/>
      <c r="B258" s="130"/>
      <c r="C258" s="143"/>
      <c r="D258" s="84" t="s">
        <v>62</v>
      </c>
      <c r="E258" s="92">
        <v>0</v>
      </c>
      <c r="F258" s="127"/>
      <c r="G258" s="35"/>
      <c r="H258" s="35"/>
      <c r="I258" s="35"/>
      <c r="J258" s="35"/>
      <c r="K258" s="35"/>
      <c r="L258" s="35"/>
      <c r="M258" s="35"/>
      <c r="N258" s="35"/>
      <c r="O258" s="35"/>
    </row>
    <row r="259" spans="1:15" s="36" customFormat="1" ht="15" customHeight="1" x14ac:dyDescent="0.25">
      <c r="A259" s="141"/>
      <c r="B259" s="131"/>
      <c r="C259" s="143"/>
      <c r="D259" s="85" t="s">
        <v>63</v>
      </c>
      <c r="E259" s="93">
        <v>0</v>
      </c>
      <c r="F259" s="128"/>
      <c r="G259" s="35"/>
      <c r="H259" s="35"/>
      <c r="I259" s="35"/>
      <c r="J259" s="35"/>
      <c r="K259" s="35"/>
      <c r="L259" s="35"/>
      <c r="M259" s="35"/>
      <c r="N259" s="35"/>
      <c r="O259" s="35"/>
    </row>
    <row r="260" spans="1:15" s="36" customFormat="1" ht="15" customHeight="1" x14ac:dyDescent="0.25">
      <c r="A260" s="141"/>
      <c r="B260" s="129" t="s">
        <v>1</v>
      </c>
      <c r="C260" s="143" t="s">
        <v>82</v>
      </c>
      <c r="D260" s="83" t="s">
        <v>58</v>
      </c>
      <c r="E260" s="88">
        <f>SUM(E261:E265)</f>
        <v>86000</v>
      </c>
      <c r="F260" s="126" t="s">
        <v>57</v>
      </c>
      <c r="G260" s="35"/>
      <c r="H260" s="35"/>
      <c r="I260" s="35"/>
      <c r="J260" s="35"/>
      <c r="K260" s="35"/>
      <c r="L260" s="35"/>
      <c r="M260" s="35"/>
      <c r="N260" s="35"/>
      <c r="O260" s="35"/>
    </row>
    <row r="261" spans="1:15" s="36" customFormat="1" ht="15" customHeight="1" x14ac:dyDescent="0.25">
      <c r="A261" s="141"/>
      <c r="B261" s="130"/>
      <c r="C261" s="143"/>
      <c r="D261" s="84" t="s">
        <v>59</v>
      </c>
      <c r="E261" s="92">
        <v>86000</v>
      </c>
      <c r="F261" s="127"/>
      <c r="G261" s="35"/>
      <c r="H261" s="35"/>
      <c r="I261" s="35"/>
      <c r="J261" s="35"/>
      <c r="K261" s="35"/>
      <c r="L261" s="35"/>
      <c r="M261" s="35"/>
      <c r="N261" s="35"/>
      <c r="O261" s="35"/>
    </row>
    <row r="262" spans="1:15" s="36" customFormat="1" ht="15" customHeight="1" x14ac:dyDescent="0.25">
      <c r="A262" s="141"/>
      <c r="B262" s="130"/>
      <c r="C262" s="143"/>
      <c r="D262" s="84" t="s">
        <v>60</v>
      </c>
      <c r="E262" s="92">
        <v>0</v>
      </c>
      <c r="F262" s="127"/>
      <c r="G262" s="35"/>
      <c r="H262" s="35"/>
      <c r="I262" s="35"/>
      <c r="J262" s="35"/>
      <c r="K262" s="35"/>
      <c r="L262" s="35"/>
      <c r="M262" s="35"/>
      <c r="N262" s="35"/>
      <c r="O262" s="35"/>
    </row>
    <row r="263" spans="1:15" s="36" customFormat="1" ht="15" customHeight="1" x14ac:dyDescent="0.25">
      <c r="A263" s="141"/>
      <c r="B263" s="130"/>
      <c r="C263" s="143"/>
      <c r="D263" s="84" t="s">
        <v>61</v>
      </c>
      <c r="E263" s="92">
        <v>0</v>
      </c>
      <c r="F263" s="127"/>
      <c r="G263" s="35"/>
      <c r="H263" s="35"/>
      <c r="I263" s="35"/>
      <c r="J263" s="35"/>
      <c r="K263" s="35"/>
      <c r="L263" s="35"/>
      <c r="M263" s="35"/>
      <c r="N263" s="35"/>
      <c r="O263" s="35"/>
    </row>
    <row r="264" spans="1:15" s="36" customFormat="1" ht="15" customHeight="1" x14ac:dyDescent="0.25">
      <c r="A264" s="141"/>
      <c r="B264" s="130"/>
      <c r="C264" s="143"/>
      <c r="D264" s="84" t="s">
        <v>62</v>
      </c>
      <c r="E264" s="92">
        <v>0</v>
      </c>
      <c r="F264" s="127"/>
      <c r="G264" s="35"/>
      <c r="H264" s="35"/>
      <c r="I264" s="35"/>
      <c r="J264" s="35"/>
      <c r="K264" s="35"/>
      <c r="L264" s="35"/>
      <c r="M264" s="35"/>
      <c r="N264" s="35"/>
      <c r="O264" s="35"/>
    </row>
    <row r="265" spans="1:15" s="36" customFormat="1" ht="15" customHeight="1" x14ac:dyDescent="0.25">
      <c r="A265" s="142"/>
      <c r="B265" s="131"/>
      <c r="C265" s="143"/>
      <c r="D265" s="85" t="s">
        <v>63</v>
      </c>
      <c r="E265" s="93">
        <v>0</v>
      </c>
      <c r="F265" s="128"/>
      <c r="G265" s="35"/>
      <c r="H265" s="35"/>
      <c r="I265" s="35"/>
      <c r="J265" s="35"/>
      <c r="K265" s="35"/>
      <c r="L265" s="35"/>
      <c r="M265" s="35"/>
      <c r="N265" s="35"/>
      <c r="O265" s="35"/>
    </row>
    <row r="266" spans="1:15" x14ac:dyDescent="0.25">
      <c r="A266" s="129" t="s">
        <v>217</v>
      </c>
      <c r="B266" s="123" t="s">
        <v>56</v>
      </c>
      <c r="C266" s="126" t="s">
        <v>57</v>
      </c>
      <c r="D266" s="83" t="s">
        <v>58</v>
      </c>
      <c r="E266" s="88">
        <f>SUM(E267:E271)</f>
        <v>9847</v>
      </c>
      <c r="F266" s="126" t="s">
        <v>57</v>
      </c>
    </row>
    <row r="267" spans="1:15" x14ac:dyDescent="0.25">
      <c r="A267" s="130"/>
      <c r="B267" s="124"/>
      <c r="C267" s="127"/>
      <c r="D267" s="84" t="s">
        <v>59</v>
      </c>
      <c r="E267" s="90">
        <f>SUM(E273)</f>
        <v>9847</v>
      </c>
      <c r="F267" s="127"/>
    </row>
    <row r="268" spans="1:15" x14ac:dyDescent="0.25">
      <c r="A268" s="130"/>
      <c r="B268" s="124"/>
      <c r="C268" s="127"/>
      <c r="D268" s="84" t="s">
        <v>60</v>
      </c>
      <c r="E268" s="90">
        <f t="shared" ref="E268:E271" si="23">SUM(E274)</f>
        <v>0</v>
      </c>
      <c r="F268" s="127"/>
    </row>
    <row r="269" spans="1:15" x14ac:dyDescent="0.25">
      <c r="A269" s="130"/>
      <c r="B269" s="124"/>
      <c r="C269" s="127"/>
      <c r="D269" s="84" t="s">
        <v>61</v>
      </c>
      <c r="E269" s="90">
        <f t="shared" si="23"/>
        <v>0</v>
      </c>
      <c r="F269" s="127"/>
    </row>
    <row r="270" spans="1:15" x14ac:dyDescent="0.25">
      <c r="A270" s="130"/>
      <c r="B270" s="124"/>
      <c r="C270" s="127"/>
      <c r="D270" s="84" t="s">
        <v>62</v>
      </c>
      <c r="E270" s="90">
        <f t="shared" si="23"/>
        <v>0</v>
      </c>
      <c r="F270" s="127"/>
      <c r="G270" s="14"/>
      <c r="H270" s="14"/>
      <c r="I270" s="14"/>
      <c r="J270" s="14"/>
      <c r="K270" s="14"/>
      <c r="L270" s="14"/>
      <c r="M270" s="14"/>
      <c r="N270" s="14"/>
      <c r="O270" s="14"/>
    </row>
    <row r="271" spans="1:15" x14ac:dyDescent="0.25">
      <c r="A271" s="130"/>
      <c r="B271" s="125"/>
      <c r="C271" s="128"/>
      <c r="D271" s="85" t="s">
        <v>63</v>
      </c>
      <c r="E271" s="90">
        <f t="shared" si="23"/>
        <v>0</v>
      </c>
      <c r="F271" s="128"/>
      <c r="G271" s="14"/>
      <c r="H271" s="14"/>
      <c r="I271" s="14"/>
      <c r="J271" s="14"/>
      <c r="K271" s="14"/>
      <c r="L271" s="14"/>
      <c r="M271" s="14"/>
      <c r="N271" s="14"/>
      <c r="O271" s="14"/>
    </row>
    <row r="272" spans="1:15" ht="12.75" customHeight="1" x14ac:dyDescent="0.25">
      <c r="A272" s="130"/>
      <c r="B272" s="129" t="s">
        <v>1</v>
      </c>
      <c r="C272" s="129" t="s">
        <v>82</v>
      </c>
      <c r="D272" s="83" t="s">
        <v>58</v>
      </c>
      <c r="E272" s="88">
        <f>SUM(E273:E277)</f>
        <v>9847</v>
      </c>
      <c r="F272" s="126" t="s">
        <v>57</v>
      </c>
      <c r="G272" s="14"/>
      <c r="H272" s="14"/>
      <c r="I272" s="14"/>
      <c r="J272" s="14"/>
      <c r="K272" s="14"/>
      <c r="L272" s="14"/>
      <c r="M272" s="14"/>
      <c r="N272" s="14"/>
      <c r="O272" s="14"/>
    </row>
    <row r="273" spans="1:15" x14ac:dyDescent="0.25">
      <c r="A273" s="130"/>
      <c r="B273" s="130"/>
      <c r="C273" s="130"/>
      <c r="D273" s="84" t="s">
        <v>59</v>
      </c>
      <c r="E273" s="92">
        <v>9847</v>
      </c>
      <c r="F273" s="127"/>
      <c r="G273" s="14"/>
      <c r="H273" s="14"/>
      <c r="I273" s="14"/>
      <c r="J273" s="14"/>
      <c r="K273" s="14"/>
      <c r="L273" s="14"/>
      <c r="M273" s="14"/>
      <c r="N273" s="14"/>
      <c r="O273" s="14"/>
    </row>
    <row r="274" spans="1:15" x14ac:dyDescent="0.25">
      <c r="A274" s="130"/>
      <c r="B274" s="130"/>
      <c r="C274" s="130"/>
      <c r="D274" s="84" t="s">
        <v>60</v>
      </c>
      <c r="E274" s="92">
        <v>0</v>
      </c>
      <c r="F274" s="127"/>
      <c r="G274" s="14"/>
      <c r="H274" s="14"/>
      <c r="I274" s="14"/>
      <c r="J274" s="14"/>
      <c r="K274" s="14"/>
      <c r="L274" s="14"/>
      <c r="M274" s="14"/>
      <c r="N274" s="14"/>
      <c r="O274" s="14"/>
    </row>
    <row r="275" spans="1:15" x14ac:dyDescent="0.25">
      <c r="A275" s="130"/>
      <c r="B275" s="130"/>
      <c r="C275" s="130"/>
      <c r="D275" s="84" t="s">
        <v>61</v>
      </c>
      <c r="E275" s="92">
        <v>0</v>
      </c>
      <c r="F275" s="127"/>
      <c r="G275" s="14"/>
      <c r="H275" s="14"/>
      <c r="I275" s="14"/>
      <c r="J275" s="14"/>
      <c r="K275" s="14"/>
      <c r="L275" s="14"/>
      <c r="M275" s="14"/>
      <c r="N275" s="14"/>
      <c r="O275" s="14"/>
    </row>
    <row r="276" spans="1:15" x14ac:dyDescent="0.25">
      <c r="A276" s="130"/>
      <c r="B276" s="130"/>
      <c r="C276" s="130"/>
      <c r="D276" s="84" t="s">
        <v>62</v>
      </c>
      <c r="E276" s="92">
        <v>0</v>
      </c>
      <c r="F276" s="127"/>
      <c r="G276" s="14"/>
      <c r="H276" s="14"/>
      <c r="I276" s="14"/>
      <c r="J276" s="14"/>
      <c r="K276" s="14"/>
      <c r="L276" s="14"/>
      <c r="M276" s="14"/>
      <c r="N276" s="14"/>
      <c r="O276" s="14"/>
    </row>
    <row r="277" spans="1:15" x14ac:dyDescent="0.25">
      <c r="A277" s="131"/>
      <c r="B277" s="131"/>
      <c r="C277" s="131"/>
      <c r="D277" s="85" t="s">
        <v>63</v>
      </c>
      <c r="E277" s="93">
        <v>0</v>
      </c>
      <c r="F277" s="128"/>
      <c r="G277" s="14"/>
      <c r="H277" s="14"/>
      <c r="I277" s="14"/>
      <c r="J277" s="14"/>
      <c r="K277" s="14"/>
      <c r="L277" s="14"/>
      <c r="M277" s="14"/>
      <c r="N277" s="14"/>
      <c r="O277" s="14"/>
    </row>
    <row r="278" spans="1:15" x14ac:dyDescent="0.25">
      <c r="A278" s="129" t="s">
        <v>220</v>
      </c>
      <c r="B278" s="123" t="s">
        <v>56</v>
      </c>
      <c r="C278" s="126" t="s">
        <v>57</v>
      </c>
      <c r="D278" s="83" t="s">
        <v>58</v>
      </c>
      <c r="E278" s="88">
        <f>SUM(E279:E283)</f>
        <v>3229</v>
      </c>
      <c r="F278" s="126" t="s">
        <v>57</v>
      </c>
      <c r="G278" s="14"/>
      <c r="H278" s="14"/>
      <c r="I278" s="14"/>
      <c r="J278" s="14"/>
      <c r="K278" s="14"/>
      <c r="L278" s="14"/>
      <c r="M278" s="14"/>
      <c r="N278" s="14"/>
      <c r="O278" s="14"/>
    </row>
    <row r="279" spans="1:15" x14ac:dyDescent="0.25">
      <c r="A279" s="130"/>
      <c r="B279" s="124"/>
      <c r="C279" s="127"/>
      <c r="D279" s="84" t="s">
        <v>59</v>
      </c>
      <c r="E279" s="90">
        <f>SUM(E285)</f>
        <v>3229</v>
      </c>
      <c r="F279" s="127"/>
      <c r="G279" s="14"/>
      <c r="H279" s="14"/>
      <c r="I279" s="14"/>
      <c r="J279" s="14"/>
      <c r="K279" s="14"/>
      <c r="L279" s="14"/>
      <c r="M279" s="14"/>
      <c r="N279" s="14"/>
      <c r="O279" s="14"/>
    </row>
    <row r="280" spans="1:15" x14ac:dyDescent="0.25">
      <c r="A280" s="130"/>
      <c r="B280" s="124"/>
      <c r="C280" s="127"/>
      <c r="D280" s="84" t="s">
        <v>60</v>
      </c>
      <c r="E280" s="90">
        <f t="shared" ref="E280:E283" si="24">SUM(E286)</f>
        <v>0</v>
      </c>
      <c r="F280" s="127"/>
      <c r="G280" s="14"/>
      <c r="H280" s="14"/>
      <c r="I280" s="14"/>
      <c r="J280" s="14"/>
      <c r="K280" s="14"/>
      <c r="L280" s="14"/>
      <c r="M280" s="14"/>
      <c r="N280" s="14"/>
      <c r="O280" s="14"/>
    </row>
    <row r="281" spans="1:15" x14ac:dyDescent="0.25">
      <c r="A281" s="130"/>
      <c r="B281" s="124"/>
      <c r="C281" s="127"/>
      <c r="D281" s="84" t="s">
        <v>61</v>
      </c>
      <c r="E281" s="90">
        <f t="shared" si="24"/>
        <v>0</v>
      </c>
      <c r="F281" s="127"/>
      <c r="G281" s="14"/>
      <c r="H281" s="14"/>
      <c r="I281" s="14"/>
      <c r="J281" s="14"/>
      <c r="K281" s="14"/>
      <c r="L281" s="14"/>
      <c r="M281" s="14"/>
      <c r="N281" s="14"/>
      <c r="O281" s="14"/>
    </row>
    <row r="282" spans="1:15" x14ac:dyDescent="0.25">
      <c r="A282" s="130"/>
      <c r="B282" s="124"/>
      <c r="C282" s="127"/>
      <c r="D282" s="84" t="s">
        <v>62</v>
      </c>
      <c r="E282" s="90">
        <f t="shared" si="24"/>
        <v>0</v>
      </c>
      <c r="F282" s="127"/>
      <c r="G282" s="14"/>
      <c r="H282" s="14"/>
      <c r="I282" s="14"/>
      <c r="J282" s="14"/>
      <c r="K282" s="14"/>
      <c r="L282" s="14"/>
      <c r="M282" s="14"/>
      <c r="N282" s="14"/>
      <c r="O282" s="14"/>
    </row>
    <row r="283" spans="1:15" x14ac:dyDescent="0.25">
      <c r="A283" s="130"/>
      <c r="B283" s="125"/>
      <c r="C283" s="128"/>
      <c r="D283" s="85" t="s">
        <v>63</v>
      </c>
      <c r="E283" s="90">
        <f t="shared" si="24"/>
        <v>0</v>
      </c>
      <c r="F283" s="128"/>
      <c r="G283" s="14"/>
      <c r="H283" s="14"/>
      <c r="I283" s="14"/>
      <c r="J283" s="14"/>
      <c r="K283" s="14"/>
      <c r="L283" s="14"/>
      <c r="M283" s="14"/>
      <c r="N283" s="14"/>
      <c r="O283" s="14"/>
    </row>
    <row r="284" spans="1:15" ht="12.75" customHeight="1" x14ac:dyDescent="0.25">
      <c r="A284" s="130"/>
      <c r="B284" s="129" t="s">
        <v>1</v>
      </c>
      <c r="C284" s="129" t="s">
        <v>82</v>
      </c>
      <c r="D284" s="83" t="s">
        <v>58</v>
      </c>
      <c r="E284" s="88">
        <f>SUM(E285:E289)</f>
        <v>3229</v>
      </c>
      <c r="F284" s="126" t="s">
        <v>57</v>
      </c>
      <c r="G284" s="14"/>
      <c r="H284" s="14"/>
      <c r="I284" s="14"/>
      <c r="J284" s="14"/>
      <c r="K284" s="14"/>
      <c r="L284" s="14"/>
      <c r="M284" s="14"/>
      <c r="N284" s="14"/>
      <c r="O284" s="14"/>
    </row>
    <row r="285" spans="1:15" x14ac:dyDescent="0.25">
      <c r="A285" s="130"/>
      <c r="B285" s="130"/>
      <c r="C285" s="130"/>
      <c r="D285" s="84" t="s">
        <v>59</v>
      </c>
      <c r="E285" s="92">
        <v>3229</v>
      </c>
      <c r="F285" s="127"/>
      <c r="G285" s="14"/>
      <c r="H285" s="14"/>
      <c r="I285" s="14"/>
      <c r="J285" s="14"/>
      <c r="K285" s="14"/>
      <c r="L285" s="14"/>
      <c r="M285" s="14"/>
      <c r="N285" s="14"/>
      <c r="O285" s="14"/>
    </row>
    <row r="286" spans="1:15" x14ac:dyDescent="0.25">
      <c r="A286" s="130"/>
      <c r="B286" s="130"/>
      <c r="C286" s="130"/>
      <c r="D286" s="84" t="s">
        <v>60</v>
      </c>
      <c r="E286" s="92">
        <v>0</v>
      </c>
      <c r="F286" s="127"/>
      <c r="G286" s="14"/>
      <c r="H286" s="14"/>
      <c r="I286" s="14"/>
      <c r="J286" s="14"/>
      <c r="K286" s="14"/>
      <c r="L286" s="14"/>
      <c r="M286" s="14"/>
      <c r="N286" s="14"/>
      <c r="O286" s="14"/>
    </row>
    <row r="287" spans="1:15" x14ac:dyDescent="0.25">
      <c r="A287" s="130"/>
      <c r="B287" s="130"/>
      <c r="C287" s="130"/>
      <c r="D287" s="84" t="s">
        <v>61</v>
      </c>
      <c r="E287" s="92">
        <v>0</v>
      </c>
      <c r="F287" s="127"/>
      <c r="G287" s="14"/>
      <c r="H287" s="14"/>
      <c r="I287" s="14"/>
      <c r="J287" s="14"/>
      <c r="K287" s="14"/>
      <c r="L287" s="14"/>
      <c r="M287" s="14"/>
      <c r="N287" s="14"/>
      <c r="O287" s="14"/>
    </row>
    <row r="288" spans="1:15" x14ac:dyDescent="0.25">
      <c r="A288" s="130"/>
      <c r="B288" s="130"/>
      <c r="C288" s="130"/>
      <c r="D288" s="84" t="s">
        <v>62</v>
      </c>
      <c r="E288" s="92">
        <v>0</v>
      </c>
      <c r="F288" s="127"/>
      <c r="G288" s="14"/>
      <c r="H288" s="14"/>
      <c r="I288" s="14"/>
      <c r="J288" s="14"/>
      <c r="K288" s="14"/>
      <c r="L288" s="14"/>
      <c r="M288" s="14"/>
      <c r="N288" s="14"/>
      <c r="O288" s="14"/>
    </row>
    <row r="289" spans="1:15" x14ac:dyDescent="0.25">
      <c r="A289" s="131"/>
      <c r="B289" s="131"/>
      <c r="C289" s="131"/>
      <c r="D289" s="85" t="s">
        <v>63</v>
      </c>
      <c r="E289" s="93">
        <v>0</v>
      </c>
      <c r="F289" s="128"/>
      <c r="G289" s="14"/>
      <c r="H289" s="14"/>
      <c r="I289" s="14"/>
      <c r="J289" s="14"/>
      <c r="K289" s="14"/>
      <c r="L289" s="14"/>
      <c r="M289" s="14"/>
      <c r="N289" s="14"/>
      <c r="O289" s="14"/>
    </row>
    <row r="290" spans="1:15" x14ac:dyDescent="0.25">
      <c r="A290" s="129" t="s">
        <v>229</v>
      </c>
      <c r="B290" s="123" t="s">
        <v>56</v>
      </c>
      <c r="C290" s="126" t="s">
        <v>57</v>
      </c>
      <c r="D290" s="83" t="s">
        <v>58</v>
      </c>
      <c r="E290" s="88">
        <f>SUM(E291:E295)</f>
        <v>275</v>
      </c>
      <c r="F290" s="126" t="s">
        <v>57</v>
      </c>
      <c r="G290" s="14"/>
      <c r="H290" s="14"/>
      <c r="I290" s="14"/>
      <c r="J290" s="14"/>
      <c r="K290" s="14"/>
      <c r="L290" s="14"/>
      <c r="M290" s="14"/>
      <c r="N290" s="14"/>
      <c r="O290" s="14"/>
    </row>
    <row r="291" spans="1:15" x14ac:dyDescent="0.25">
      <c r="A291" s="130"/>
      <c r="B291" s="124"/>
      <c r="C291" s="127"/>
      <c r="D291" s="84" t="s">
        <v>59</v>
      </c>
      <c r="E291" s="90">
        <f>SUM(E297)</f>
        <v>275</v>
      </c>
      <c r="F291" s="127"/>
      <c r="G291" s="14"/>
      <c r="H291" s="14"/>
      <c r="I291" s="14"/>
      <c r="J291" s="14"/>
      <c r="K291" s="14"/>
      <c r="L291" s="14"/>
      <c r="M291" s="14"/>
      <c r="N291" s="14"/>
      <c r="O291" s="14"/>
    </row>
    <row r="292" spans="1:15" x14ac:dyDescent="0.25">
      <c r="A292" s="130"/>
      <c r="B292" s="124"/>
      <c r="C292" s="127"/>
      <c r="D292" s="84" t="s">
        <v>60</v>
      </c>
      <c r="E292" s="90">
        <f t="shared" ref="E292:E295" si="25">SUM(E298)</f>
        <v>0</v>
      </c>
      <c r="F292" s="127"/>
      <c r="G292" s="14"/>
      <c r="H292" s="14"/>
      <c r="I292" s="14"/>
      <c r="J292" s="14"/>
      <c r="K292" s="14"/>
      <c r="L292" s="14"/>
      <c r="M292" s="14"/>
      <c r="N292" s="14"/>
      <c r="O292" s="14"/>
    </row>
    <row r="293" spans="1:15" x14ac:dyDescent="0.25">
      <c r="A293" s="130"/>
      <c r="B293" s="124"/>
      <c r="C293" s="127"/>
      <c r="D293" s="84" t="s">
        <v>61</v>
      </c>
      <c r="E293" s="90">
        <f t="shared" si="25"/>
        <v>0</v>
      </c>
      <c r="F293" s="127"/>
      <c r="G293" s="14"/>
      <c r="H293" s="14"/>
      <c r="I293" s="14"/>
      <c r="J293" s="14"/>
      <c r="K293" s="14"/>
      <c r="L293" s="14"/>
      <c r="M293" s="14"/>
      <c r="N293" s="14"/>
      <c r="O293" s="14"/>
    </row>
    <row r="294" spans="1:15" x14ac:dyDescent="0.25">
      <c r="A294" s="130"/>
      <c r="B294" s="124"/>
      <c r="C294" s="127"/>
      <c r="D294" s="84" t="s">
        <v>62</v>
      </c>
      <c r="E294" s="90">
        <f t="shared" si="25"/>
        <v>0</v>
      </c>
      <c r="F294" s="127"/>
      <c r="G294" s="14"/>
      <c r="H294" s="14"/>
      <c r="I294" s="14"/>
      <c r="J294" s="14"/>
      <c r="K294" s="14"/>
      <c r="L294" s="14"/>
      <c r="M294" s="14"/>
      <c r="N294" s="14"/>
      <c r="O294" s="14"/>
    </row>
    <row r="295" spans="1:15" x14ac:dyDescent="0.25">
      <c r="A295" s="130"/>
      <c r="B295" s="125"/>
      <c r="C295" s="128"/>
      <c r="D295" s="85" t="s">
        <v>63</v>
      </c>
      <c r="E295" s="90">
        <f t="shared" si="25"/>
        <v>0</v>
      </c>
      <c r="F295" s="128"/>
      <c r="G295" s="14"/>
      <c r="H295" s="14"/>
      <c r="I295" s="14"/>
      <c r="J295" s="14"/>
      <c r="K295" s="14"/>
      <c r="L295" s="14"/>
      <c r="M295" s="14"/>
      <c r="N295" s="14"/>
      <c r="O295" s="14"/>
    </row>
    <row r="296" spans="1:15" ht="12.75" customHeight="1" x14ac:dyDescent="0.25">
      <c r="A296" s="130"/>
      <c r="B296" s="129" t="s">
        <v>1</v>
      </c>
      <c r="C296" s="129" t="s">
        <v>82</v>
      </c>
      <c r="D296" s="83" t="s">
        <v>58</v>
      </c>
      <c r="E296" s="88">
        <f>SUM(E297:E301)</f>
        <v>275</v>
      </c>
      <c r="F296" s="126" t="s">
        <v>57</v>
      </c>
      <c r="G296" s="14"/>
      <c r="H296" s="14"/>
      <c r="I296" s="14"/>
      <c r="J296" s="14"/>
      <c r="K296" s="14"/>
      <c r="L296" s="14"/>
      <c r="M296" s="14"/>
      <c r="N296" s="14"/>
      <c r="O296" s="14"/>
    </row>
    <row r="297" spans="1:15" x14ac:dyDescent="0.25">
      <c r="A297" s="130"/>
      <c r="B297" s="130"/>
      <c r="C297" s="130"/>
      <c r="D297" s="84" t="s">
        <v>59</v>
      </c>
      <c r="E297" s="92">
        <v>275</v>
      </c>
      <c r="F297" s="127"/>
      <c r="G297" s="14"/>
      <c r="H297" s="14"/>
      <c r="I297" s="14"/>
      <c r="J297" s="14"/>
      <c r="K297" s="14"/>
      <c r="L297" s="14"/>
      <c r="M297" s="14"/>
      <c r="N297" s="14"/>
      <c r="O297" s="14"/>
    </row>
    <row r="298" spans="1:15" x14ac:dyDescent="0.25">
      <c r="A298" s="130"/>
      <c r="B298" s="130"/>
      <c r="C298" s="130"/>
      <c r="D298" s="84" t="s">
        <v>60</v>
      </c>
      <c r="E298" s="92">
        <v>0</v>
      </c>
      <c r="F298" s="127"/>
      <c r="G298" s="14"/>
      <c r="H298" s="14"/>
      <c r="I298" s="14"/>
      <c r="J298" s="14"/>
      <c r="K298" s="14"/>
      <c r="L298" s="14"/>
      <c r="M298" s="14"/>
      <c r="N298" s="14"/>
      <c r="O298" s="14"/>
    </row>
    <row r="299" spans="1:15" x14ac:dyDescent="0.25">
      <c r="A299" s="130"/>
      <c r="B299" s="130"/>
      <c r="C299" s="130"/>
      <c r="D299" s="84" t="s">
        <v>61</v>
      </c>
      <c r="E299" s="92">
        <v>0</v>
      </c>
      <c r="F299" s="127"/>
      <c r="G299" s="14"/>
      <c r="H299" s="14"/>
      <c r="I299" s="14"/>
      <c r="J299" s="14"/>
      <c r="K299" s="14"/>
      <c r="L299" s="14"/>
      <c r="M299" s="14"/>
      <c r="N299" s="14"/>
      <c r="O299" s="14"/>
    </row>
    <row r="300" spans="1:15" x14ac:dyDescent="0.25">
      <c r="A300" s="130"/>
      <c r="B300" s="130"/>
      <c r="C300" s="130"/>
      <c r="D300" s="84" t="s">
        <v>62</v>
      </c>
      <c r="E300" s="92">
        <v>0</v>
      </c>
      <c r="F300" s="127"/>
      <c r="G300" s="14"/>
      <c r="H300" s="14"/>
      <c r="I300" s="14"/>
      <c r="J300" s="14"/>
      <c r="K300" s="14"/>
      <c r="L300" s="14"/>
      <c r="M300" s="14"/>
      <c r="N300" s="14"/>
      <c r="O300" s="14"/>
    </row>
    <row r="301" spans="1:15" x14ac:dyDescent="0.25">
      <c r="A301" s="131"/>
      <c r="B301" s="131"/>
      <c r="C301" s="131"/>
      <c r="D301" s="85" t="s">
        <v>63</v>
      </c>
      <c r="E301" s="93">
        <v>0</v>
      </c>
      <c r="F301" s="128"/>
      <c r="G301" s="14"/>
      <c r="H301" s="14"/>
      <c r="I301" s="14"/>
      <c r="J301" s="14"/>
      <c r="K301" s="14"/>
      <c r="L301" s="14"/>
      <c r="M301" s="14"/>
      <c r="N301" s="14"/>
      <c r="O301" s="14"/>
    </row>
    <row r="302" spans="1:15" x14ac:dyDescent="0.25">
      <c r="A302" s="129" t="s">
        <v>230</v>
      </c>
      <c r="B302" s="123" t="s">
        <v>56</v>
      </c>
      <c r="C302" s="126" t="s">
        <v>57</v>
      </c>
      <c r="D302" s="83" t="s">
        <v>58</v>
      </c>
      <c r="E302" s="88">
        <f>SUM(E303:E307)</f>
        <v>20000</v>
      </c>
      <c r="F302" s="126" t="s">
        <v>57</v>
      </c>
      <c r="G302" s="14"/>
      <c r="H302" s="14"/>
      <c r="I302" s="14"/>
      <c r="J302" s="14"/>
      <c r="K302" s="14"/>
      <c r="L302" s="14"/>
      <c r="M302" s="14"/>
      <c r="N302" s="14"/>
      <c r="O302" s="14"/>
    </row>
    <row r="303" spans="1:15" x14ac:dyDescent="0.25">
      <c r="A303" s="130"/>
      <c r="B303" s="124"/>
      <c r="C303" s="127"/>
      <c r="D303" s="84" t="s">
        <v>59</v>
      </c>
      <c r="E303" s="90">
        <f>SUM(E309)</f>
        <v>4000</v>
      </c>
      <c r="F303" s="127"/>
      <c r="G303" s="14"/>
      <c r="H303" s="14"/>
      <c r="I303" s="14"/>
      <c r="J303" s="14"/>
      <c r="K303" s="14"/>
      <c r="L303" s="14"/>
      <c r="M303" s="14"/>
      <c r="N303" s="14"/>
      <c r="O303" s="14"/>
    </row>
    <row r="304" spans="1:15" x14ac:dyDescent="0.25">
      <c r="A304" s="130"/>
      <c r="B304" s="124"/>
      <c r="C304" s="127"/>
      <c r="D304" s="84" t="s">
        <v>60</v>
      </c>
      <c r="E304" s="90">
        <f t="shared" ref="E304:E307" si="26">SUM(E310)</f>
        <v>4000</v>
      </c>
      <c r="F304" s="127"/>
      <c r="G304" s="14"/>
      <c r="H304" s="14"/>
      <c r="I304" s="14"/>
      <c r="J304" s="14"/>
      <c r="K304" s="14"/>
      <c r="L304" s="14"/>
      <c r="M304" s="14"/>
      <c r="N304" s="14"/>
      <c r="O304" s="14"/>
    </row>
    <row r="305" spans="1:15" x14ac:dyDescent="0.25">
      <c r="A305" s="130"/>
      <c r="B305" s="124"/>
      <c r="C305" s="127"/>
      <c r="D305" s="84" t="s">
        <v>61</v>
      </c>
      <c r="E305" s="90">
        <f t="shared" si="26"/>
        <v>4000</v>
      </c>
      <c r="F305" s="127"/>
      <c r="G305" s="14"/>
      <c r="H305" s="14"/>
      <c r="I305" s="14"/>
      <c r="J305" s="14"/>
      <c r="K305" s="14"/>
      <c r="L305" s="14"/>
      <c r="M305" s="14"/>
      <c r="N305" s="14"/>
      <c r="O305" s="14"/>
    </row>
    <row r="306" spans="1:15" x14ac:dyDescent="0.25">
      <c r="A306" s="130"/>
      <c r="B306" s="124"/>
      <c r="C306" s="127"/>
      <c r="D306" s="84" t="s">
        <v>62</v>
      </c>
      <c r="E306" s="90">
        <f t="shared" si="26"/>
        <v>4000</v>
      </c>
      <c r="F306" s="127"/>
      <c r="G306" s="14"/>
      <c r="H306" s="14"/>
      <c r="I306" s="14"/>
      <c r="J306" s="14"/>
      <c r="K306" s="14"/>
      <c r="L306" s="14"/>
      <c r="M306" s="14"/>
      <c r="N306" s="14"/>
      <c r="O306" s="14"/>
    </row>
    <row r="307" spans="1:15" x14ac:dyDescent="0.25">
      <c r="A307" s="130"/>
      <c r="B307" s="125"/>
      <c r="C307" s="128"/>
      <c r="D307" s="85" t="s">
        <v>63</v>
      </c>
      <c r="E307" s="90">
        <f t="shared" si="26"/>
        <v>4000</v>
      </c>
      <c r="F307" s="128"/>
      <c r="G307" s="14"/>
      <c r="H307" s="14"/>
      <c r="I307" s="14"/>
      <c r="J307" s="14"/>
      <c r="K307" s="14"/>
      <c r="L307" s="14"/>
      <c r="M307" s="14"/>
      <c r="N307" s="14"/>
      <c r="O307" s="14"/>
    </row>
    <row r="308" spans="1:15" ht="12.75" customHeight="1" x14ac:dyDescent="0.25">
      <c r="A308" s="130"/>
      <c r="B308" s="129" t="s">
        <v>1</v>
      </c>
      <c r="C308" s="129" t="s">
        <v>82</v>
      </c>
      <c r="D308" s="83" t="s">
        <v>58</v>
      </c>
      <c r="E308" s="88">
        <f>SUM(E309:E313)</f>
        <v>20000</v>
      </c>
      <c r="F308" s="126" t="s">
        <v>57</v>
      </c>
      <c r="G308" s="14"/>
      <c r="H308" s="14"/>
      <c r="I308" s="14"/>
      <c r="J308" s="14"/>
      <c r="K308" s="14"/>
      <c r="L308" s="14"/>
      <c r="M308" s="14"/>
      <c r="N308" s="14"/>
      <c r="O308" s="14"/>
    </row>
    <row r="309" spans="1:15" x14ac:dyDescent="0.25">
      <c r="A309" s="130"/>
      <c r="B309" s="130"/>
      <c r="C309" s="130"/>
      <c r="D309" s="84" t="s">
        <v>59</v>
      </c>
      <c r="E309" s="92">
        <v>4000</v>
      </c>
      <c r="F309" s="127"/>
      <c r="G309" s="14"/>
      <c r="H309" s="14"/>
      <c r="I309" s="14"/>
      <c r="J309" s="14"/>
      <c r="K309" s="14"/>
      <c r="L309" s="14"/>
      <c r="M309" s="14"/>
      <c r="N309" s="14"/>
      <c r="O309" s="14"/>
    </row>
    <row r="310" spans="1:15" x14ac:dyDescent="0.25">
      <c r="A310" s="130"/>
      <c r="B310" s="130"/>
      <c r="C310" s="130"/>
      <c r="D310" s="84" t="s">
        <v>60</v>
      </c>
      <c r="E310" s="92">
        <v>4000</v>
      </c>
      <c r="F310" s="127"/>
      <c r="G310" s="14"/>
      <c r="H310" s="14"/>
      <c r="I310" s="14"/>
      <c r="J310" s="14"/>
      <c r="K310" s="14"/>
      <c r="L310" s="14"/>
      <c r="M310" s="14"/>
      <c r="N310" s="14"/>
      <c r="O310" s="14"/>
    </row>
    <row r="311" spans="1:15" x14ac:dyDescent="0.25">
      <c r="A311" s="130"/>
      <c r="B311" s="130"/>
      <c r="C311" s="130"/>
      <c r="D311" s="84" t="s">
        <v>61</v>
      </c>
      <c r="E311" s="92">
        <v>4000</v>
      </c>
      <c r="F311" s="127"/>
      <c r="G311" s="14"/>
      <c r="H311" s="14"/>
      <c r="I311" s="14"/>
      <c r="J311" s="14"/>
      <c r="K311" s="14"/>
      <c r="L311" s="14"/>
      <c r="M311" s="14"/>
      <c r="N311" s="14"/>
      <c r="O311" s="14"/>
    </row>
    <row r="312" spans="1:15" x14ac:dyDescent="0.25">
      <c r="A312" s="130"/>
      <c r="B312" s="130"/>
      <c r="C312" s="130"/>
      <c r="D312" s="84" t="s">
        <v>62</v>
      </c>
      <c r="E312" s="92">
        <v>4000</v>
      </c>
      <c r="F312" s="127"/>
      <c r="G312" s="14"/>
      <c r="H312" s="14"/>
      <c r="I312" s="14"/>
      <c r="J312" s="14"/>
      <c r="K312" s="14"/>
      <c r="L312" s="14"/>
      <c r="M312" s="14"/>
      <c r="N312" s="14"/>
      <c r="O312" s="14"/>
    </row>
    <row r="313" spans="1:15" x14ac:dyDescent="0.25">
      <c r="A313" s="131"/>
      <c r="B313" s="131"/>
      <c r="C313" s="131"/>
      <c r="D313" s="85" t="s">
        <v>63</v>
      </c>
      <c r="E313" s="93">
        <v>4000</v>
      </c>
      <c r="F313" s="128"/>
      <c r="G313" s="14"/>
      <c r="H313" s="14"/>
      <c r="I313" s="14"/>
      <c r="J313" s="14"/>
      <c r="K313" s="14"/>
      <c r="L313" s="14"/>
      <c r="M313" s="14"/>
      <c r="N313" s="14"/>
      <c r="O313" s="14"/>
    </row>
    <row r="314" spans="1:15" x14ac:dyDescent="0.25">
      <c r="A314" s="129" t="s">
        <v>231</v>
      </c>
      <c r="B314" s="123" t="s">
        <v>56</v>
      </c>
      <c r="C314" s="126" t="s">
        <v>57</v>
      </c>
      <c r="D314" s="83" t="s">
        <v>58</v>
      </c>
      <c r="E314" s="88">
        <f>SUM(E315:E319)</f>
        <v>31327</v>
      </c>
      <c r="F314" s="126" t="s">
        <v>57</v>
      </c>
      <c r="G314" s="14"/>
      <c r="H314" s="14"/>
      <c r="I314" s="14"/>
      <c r="J314" s="14"/>
      <c r="K314" s="14"/>
      <c r="L314" s="14"/>
      <c r="M314" s="14"/>
      <c r="N314" s="14"/>
      <c r="O314" s="14"/>
    </row>
    <row r="315" spans="1:15" x14ac:dyDescent="0.25">
      <c r="A315" s="130"/>
      <c r="B315" s="124"/>
      <c r="C315" s="127"/>
      <c r="D315" s="84" t="s">
        <v>59</v>
      </c>
      <c r="E315" s="90">
        <f>SUM(E321)</f>
        <v>31327</v>
      </c>
      <c r="F315" s="127"/>
      <c r="G315" s="14"/>
      <c r="H315" s="14"/>
      <c r="I315" s="14"/>
      <c r="J315" s="14"/>
      <c r="K315" s="14"/>
      <c r="L315" s="14"/>
      <c r="M315" s="14"/>
      <c r="N315" s="14"/>
      <c r="O315" s="14"/>
    </row>
    <row r="316" spans="1:15" x14ac:dyDescent="0.25">
      <c r="A316" s="130"/>
      <c r="B316" s="124"/>
      <c r="C316" s="127"/>
      <c r="D316" s="84" t="s">
        <v>60</v>
      </c>
      <c r="E316" s="90">
        <f t="shared" ref="E316:E319" si="27">SUM(E322)</f>
        <v>0</v>
      </c>
      <c r="F316" s="127"/>
      <c r="G316" s="14"/>
      <c r="H316" s="14"/>
      <c r="I316" s="14"/>
      <c r="J316" s="14"/>
      <c r="K316" s="14"/>
      <c r="L316" s="14"/>
      <c r="M316" s="14"/>
      <c r="N316" s="14"/>
      <c r="O316" s="14"/>
    </row>
    <row r="317" spans="1:15" x14ac:dyDescent="0.25">
      <c r="A317" s="130"/>
      <c r="B317" s="124"/>
      <c r="C317" s="127"/>
      <c r="D317" s="84" t="s">
        <v>61</v>
      </c>
      <c r="E317" s="90">
        <f t="shared" si="27"/>
        <v>0</v>
      </c>
      <c r="F317" s="127"/>
      <c r="G317" s="14"/>
      <c r="H317" s="14"/>
      <c r="I317" s="14"/>
      <c r="J317" s="14"/>
      <c r="K317" s="14"/>
      <c r="L317" s="14"/>
      <c r="M317" s="14"/>
      <c r="N317" s="14"/>
      <c r="O317" s="14"/>
    </row>
    <row r="318" spans="1:15" x14ac:dyDescent="0.25">
      <c r="A318" s="130"/>
      <c r="B318" s="124"/>
      <c r="C318" s="127"/>
      <c r="D318" s="84" t="s">
        <v>62</v>
      </c>
      <c r="E318" s="90">
        <f t="shared" si="27"/>
        <v>0</v>
      </c>
      <c r="F318" s="127"/>
      <c r="G318" s="14"/>
      <c r="H318" s="14"/>
      <c r="I318" s="14"/>
      <c r="J318" s="14"/>
      <c r="K318" s="14"/>
      <c r="L318" s="14"/>
      <c r="M318" s="14"/>
      <c r="N318" s="14"/>
      <c r="O318" s="14"/>
    </row>
    <row r="319" spans="1:15" x14ac:dyDescent="0.25">
      <c r="A319" s="130"/>
      <c r="B319" s="125"/>
      <c r="C319" s="128"/>
      <c r="D319" s="85" t="s">
        <v>63</v>
      </c>
      <c r="E319" s="90">
        <f t="shared" si="27"/>
        <v>0</v>
      </c>
      <c r="F319" s="128"/>
      <c r="G319" s="14"/>
      <c r="H319" s="14"/>
      <c r="I319" s="14"/>
      <c r="J319" s="14"/>
      <c r="K319" s="14"/>
      <c r="L319" s="14"/>
      <c r="M319" s="14"/>
      <c r="N319" s="14"/>
      <c r="O319" s="14"/>
    </row>
    <row r="320" spans="1:15" ht="12.75" customHeight="1" x14ac:dyDescent="0.25">
      <c r="A320" s="130"/>
      <c r="B320" s="129" t="s">
        <v>1</v>
      </c>
      <c r="C320" s="129" t="s">
        <v>82</v>
      </c>
      <c r="D320" s="83" t="s">
        <v>58</v>
      </c>
      <c r="E320" s="88">
        <f>SUM(E321:E325)</f>
        <v>31327</v>
      </c>
      <c r="F320" s="126" t="s">
        <v>57</v>
      </c>
      <c r="G320" s="14"/>
      <c r="H320" s="14"/>
      <c r="I320" s="14"/>
      <c r="J320" s="14"/>
      <c r="K320" s="14"/>
      <c r="L320" s="14"/>
      <c r="M320" s="14"/>
      <c r="N320" s="14"/>
      <c r="O320" s="14"/>
    </row>
    <row r="321" spans="1:15" x14ac:dyDescent="0.25">
      <c r="A321" s="130"/>
      <c r="B321" s="130"/>
      <c r="C321" s="130"/>
      <c r="D321" s="84" t="s">
        <v>59</v>
      </c>
      <c r="E321" s="92">
        <v>31327</v>
      </c>
      <c r="F321" s="127"/>
      <c r="G321" s="14"/>
      <c r="H321" s="14"/>
      <c r="I321" s="14"/>
      <c r="J321" s="14"/>
      <c r="K321" s="14"/>
      <c r="L321" s="14"/>
      <c r="M321" s="14"/>
      <c r="N321" s="14"/>
      <c r="O321" s="14"/>
    </row>
    <row r="322" spans="1:15" x14ac:dyDescent="0.25">
      <c r="A322" s="130"/>
      <c r="B322" s="130"/>
      <c r="C322" s="130"/>
      <c r="D322" s="84" t="s">
        <v>60</v>
      </c>
      <c r="E322" s="92">
        <v>0</v>
      </c>
      <c r="F322" s="127"/>
      <c r="G322" s="14"/>
      <c r="H322" s="14"/>
      <c r="I322" s="14"/>
      <c r="J322" s="14"/>
      <c r="K322" s="14"/>
      <c r="L322" s="14"/>
      <c r="M322" s="14"/>
      <c r="N322" s="14"/>
      <c r="O322" s="14"/>
    </row>
    <row r="323" spans="1:15" x14ac:dyDescent="0.25">
      <c r="A323" s="130"/>
      <c r="B323" s="130"/>
      <c r="C323" s="130"/>
      <c r="D323" s="84" t="s">
        <v>61</v>
      </c>
      <c r="E323" s="92">
        <v>0</v>
      </c>
      <c r="F323" s="127"/>
      <c r="G323" s="14"/>
      <c r="H323" s="14"/>
      <c r="I323" s="14"/>
      <c r="J323" s="14"/>
      <c r="K323" s="14"/>
      <c r="L323" s="14"/>
      <c r="M323" s="14"/>
      <c r="N323" s="14"/>
      <c r="O323" s="14"/>
    </row>
    <row r="324" spans="1:15" x14ac:dyDescent="0.25">
      <c r="A324" s="130"/>
      <c r="B324" s="130"/>
      <c r="C324" s="130"/>
      <c r="D324" s="84" t="s">
        <v>62</v>
      </c>
      <c r="E324" s="92">
        <v>0</v>
      </c>
      <c r="F324" s="127"/>
      <c r="G324" s="14"/>
      <c r="H324" s="14"/>
      <c r="I324" s="14"/>
      <c r="J324" s="14"/>
      <c r="K324" s="14"/>
      <c r="L324" s="14"/>
      <c r="M324" s="14"/>
      <c r="N324" s="14"/>
      <c r="O324" s="14"/>
    </row>
    <row r="325" spans="1:15" x14ac:dyDescent="0.25">
      <c r="A325" s="131"/>
      <c r="B325" s="131"/>
      <c r="C325" s="131"/>
      <c r="D325" s="85" t="s">
        <v>63</v>
      </c>
      <c r="E325" s="93">
        <v>0</v>
      </c>
      <c r="F325" s="128"/>
      <c r="G325" s="14"/>
      <c r="H325" s="14"/>
      <c r="I325" s="14"/>
      <c r="J325" s="14"/>
      <c r="K325" s="14"/>
      <c r="L325" s="14"/>
      <c r="M325" s="14"/>
      <c r="N325" s="14"/>
      <c r="O325" s="14"/>
    </row>
    <row r="326" spans="1:15" x14ac:dyDescent="0.25">
      <c r="A326" s="129" t="s">
        <v>232</v>
      </c>
      <c r="B326" s="123" t="s">
        <v>56</v>
      </c>
      <c r="C326" s="126" t="s">
        <v>57</v>
      </c>
      <c r="D326" s="83" t="s">
        <v>58</v>
      </c>
      <c r="E326" s="88">
        <f>SUM(E327:E331)</f>
        <v>6300</v>
      </c>
      <c r="F326" s="126" t="s">
        <v>57</v>
      </c>
      <c r="G326" s="14"/>
      <c r="H326" s="14"/>
      <c r="I326" s="14"/>
      <c r="J326" s="14"/>
      <c r="K326" s="14"/>
      <c r="L326" s="14"/>
      <c r="M326" s="14"/>
      <c r="N326" s="14"/>
      <c r="O326" s="14"/>
    </row>
    <row r="327" spans="1:15" x14ac:dyDescent="0.25">
      <c r="A327" s="130"/>
      <c r="B327" s="124"/>
      <c r="C327" s="127"/>
      <c r="D327" s="84" t="s">
        <v>59</v>
      </c>
      <c r="E327" s="90">
        <f>SUM(E333)</f>
        <v>6300</v>
      </c>
      <c r="F327" s="127"/>
      <c r="G327" s="14"/>
      <c r="H327" s="14"/>
      <c r="I327" s="14"/>
      <c r="J327" s="14"/>
      <c r="K327" s="14"/>
      <c r="L327" s="14"/>
      <c r="M327" s="14"/>
      <c r="N327" s="14"/>
      <c r="O327" s="14"/>
    </row>
    <row r="328" spans="1:15" x14ac:dyDescent="0.25">
      <c r="A328" s="130"/>
      <c r="B328" s="124"/>
      <c r="C328" s="127"/>
      <c r="D328" s="84" t="s">
        <v>60</v>
      </c>
      <c r="E328" s="90">
        <f t="shared" ref="E328:E331" si="28">SUM(E334)</f>
        <v>0</v>
      </c>
      <c r="F328" s="127"/>
      <c r="G328" s="14"/>
      <c r="H328" s="14"/>
      <c r="I328" s="14"/>
      <c r="J328" s="14"/>
      <c r="K328" s="14"/>
      <c r="L328" s="14"/>
      <c r="M328" s="14"/>
      <c r="N328" s="14"/>
      <c r="O328" s="14"/>
    </row>
    <row r="329" spans="1:15" x14ac:dyDescent="0.25">
      <c r="A329" s="130"/>
      <c r="B329" s="124"/>
      <c r="C329" s="127"/>
      <c r="D329" s="84" t="s">
        <v>61</v>
      </c>
      <c r="E329" s="90">
        <f t="shared" si="28"/>
        <v>0</v>
      </c>
      <c r="F329" s="127"/>
      <c r="G329" s="14"/>
      <c r="H329" s="14"/>
      <c r="I329" s="14"/>
      <c r="J329" s="14"/>
      <c r="K329" s="14"/>
      <c r="L329" s="14"/>
      <c r="M329" s="14"/>
      <c r="N329" s="14"/>
      <c r="O329" s="14"/>
    </row>
    <row r="330" spans="1:15" x14ac:dyDescent="0.25">
      <c r="A330" s="130"/>
      <c r="B330" s="124"/>
      <c r="C330" s="127"/>
      <c r="D330" s="84" t="s">
        <v>62</v>
      </c>
      <c r="E330" s="90">
        <f t="shared" si="28"/>
        <v>0</v>
      </c>
      <c r="F330" s="127"/>
      <c r="G330" s="14"/>
      <c r="H330" s="14"/>
      <c r="I330" s="14"/>
      <c r="J330" s="14"/>
      <c r="K330" s="14"/>
      <c r="L330" s="14"/>
      <c r="M330" s="14"/>
      <c r="N330" s="14"/>
      <c r="O330" s="14"/>
    </row>
    <row r="331" spans="1:15" x14ac:dyDescent="0.25">
      <c r="A331" s="130"/>
      <c r="B331" s="125"/>
      <c r="C331" s="128"/>
      <c r="D331" s="85" t="s">
        <v>63</v>
      </c>
      <c r="E331" s="90">
        <f t="shared" si="28"/>
        <v>0</v>
      </c>
      <c r="F331" s="128"/>
      <c r="G331" s="14"/>
      <c r="H331" s="14"/>
      <c r="I331" s="14"/>
      <c r="J331" s="14"/>
      <c r="K331" s="14"/>
      <c r="L331" s="14"/>
      <c r="M331" s="14"/>
      <c r="N331" s="14"/>
      <c r="O331" s="14"/>
    </row>
    <row r="332" spans="1:15" ht="12.75" customHeight="1" x14ac:dyDescent="0.25">
      <c r="A332" s="130"/>
      <c r="B332" s="129" t="s">
        <v>1</v>
      </c>
      <c r="C332" s="129" t="s">
        <v>82</v>
      </c>
      <c r="D332" s="83" t="s">
        <v>58</v>
      </c>
      <c r="E332" s="88">
        <f>SUM(E333:E337)</f>
        <v>6300</v>
      </c>
      <c r="F332" s="126" t="s">
        <v>57</v>
      </c>
      <c r="G332" s="14"/>
      <c r="H332" s="14"/>
      <c r="I332" s="14"/>
      <c r="J332" s="14"/>
      <c r="K332" s="14"/>
      <c r="L332" s="14"/>
      <c r="M332" s="14"/>
      <c r="N332" s="14"/>
      <c r="O332" s="14"/>
    </row>
    <row r="333" spans="1:15" x14ac:dyDescent="0.25">
      <c r="A333" s="130"/>
      <c r="B333" s="130"/>
      <c r="C333" s="130"/>
      <c r="D333" s="84" t="s">
        <v>59</v>
      </c>
      <c r="E333" s="92">
        <v>6300</v>
      </c>
      <c r="F333" s="127"/>
      <c r="G333" s="14"/>
      <c r="H333" s="14"/>
      <c r="I333" s="14"/>
      <c r="J333" s="14"/>
      <c r="K333" s="14"/>
      <c r="L333" s="14"/>
      <c r="M333" s="14"/>
      <c r="N333" s="14"/>
      <c r="O333" s="14"/>
    </row>
    <row r="334" spans="1:15" x14ac:dyDescent="0.25">
      <c r="A334" s="130"/>
      <c r="B334" s="130"/>
      <c r="C334" s="130"/>
      <c r="D334" s="84" t="s">
        <v>60</v>
      </c>
      <c r="E334" s="92">
        <v>0</v>
      </c>
      <c r="F334" s="127"/>
      <c r="G334" s="14"/>
      <c r="H334" s="14"/>
      <c r="I334" s="14"/>
      <c r="J334" s="14"/>
      <c r="K334" s="14"/>
      <c r="L334" s="14"/>
      <c r="M334" s="14"/>
      <c r="N334" s="14"/>
      <c r="O334" s="14"/>
    </row>
    <row r="335" spans="1:15" x14ac:dyDescent="0.25">
      <c r="A335" s="130"/>
      <c r="B335" s="130"/>
      <c r="C335" s="130"/>
      <c r="D335" s="84" t="s">
        <v>61</v>
      </c>
      <c r="E335" s="92">
        <v>0</v>
      </c>
      <c r="F335" s="127"/>
      <c r="G335" s="14"/>
      <c r="H335" s="14"/>
      <c r="I335" s="14"/>
      <c r="J335" s="14"/>
      <c r="K335" s="14"/>
      <c r="L335" s="14"/>
      <c r="M335" s="14"/>
      <c r="N335" s="14"/>
      <c r="O335" s="14"/>
    </row>
    <row r="336" spans="1:15" x14ac:dyDescent="0.25">
      <c r="A336" s="130"/>
      <c r="B336" s="130"/>
      <c r="C336" s="130"/>
      <c r="D336" s="84" t="s">
        <v>62</v>
      </c>
      <c r="E336" s="92">
        <v>0</v>
      </c>
      <c r="F336" s="127"/>
      <c r="G336" s="14"/>
      <c r="H336" s="14"/>
      <c r="I336" s="14"/>
      <c r="J336" s="14"/>
      <c r="K336" s="14"/>
      <c r="L336" s="14"/>
      <c r="M336" s="14"/>
      <c r="N336" s="14"/>
      <c r="O336" s="14"/>
    </row>
    <row r="337" spans="1:15" x14ac:dyDescent="0.25">
      <c r="A337" s="131"/>
      <c r="B337" s="131"/>
      <c r="C337" s="131"/>
      <c r="D337" s="85" t="s">
        <v>63</v>
      </c>
      <c r="E337" s="93">
        <v>0</v>
      </c>
      <c r="F337" s="128"/>
      <c r="G337" s="14"/>
      <c r="H337" s="14"/>
      <c r="I337" s="14"/>
      <c r="J337" s="14"/>
      <c r="K337" s="14"/>
      <c r="L337" s="14"/>
      <c r="M337" s="14"/>
      <c r="N337" s="14"/>
      <c r="O337" s="14"/>
    </row>
    <row r="338" spans="1:15" x14ac:dyDescent="0.25">
      <c r="A338" s="129" t="s">
        <v>233</v>
      </c>
      <c r="B338" s="123" t="s">
        <v>56</v>
      </c>
      <c r="C338" s="126" t="s">
        <v>57</v>
      </c>
      <c r="D338" s="83" t="s">
        <v>58</v>
      </c>
      <c r="E338" s="88">
        <f>SUM(E339:E343)</f>
        <v>41801</v>
      </c>
      <c r="F338" s="126" t="s">
        <v>57</v>
      </c>
      <c r="G338" s="14"/>
      <c r="H338" s="14"/>
      <c r="I338" s="14"/>
      <c r="J338" s="14"/>
      <c r="K338" s="14"/>
      <c r="L338" s="14"/>
      <c r="M338" s="14"/>
      <c r="N338" s="14"/>
      <c r="O338" s="14"/>
    </row>
    <row r="339" spans="1:15" x14ac:dyDescent="0.25">
      <c r="A339" s="130"/>
      <c r="B339" s="124"/>
      <c r="C339" s="127"/>
      <c r="D339" s="84" t="s">
        <v>59</v>
      </c>
      <c r="E339" s="90">
        <f>SUM(E345)</f>
        <v>41801</v>
      </c>
      <c r="F339" s="127"/>
      <c r="G339" s="14"/>
      <c r="H339" s="14"/>
      <c r="I339" s="14"/>
      <c r="J339" s="14"/>
      <c r="K339" s="14"/>
      <c r="L339" s="14"/>
      <c r="M339" s="14"/>
      <c r="N339" s="14"/>
      <c r="O339" s="14"/>
    </row>
    <row r="340" spans="1:15" x14ac:dyDescent="0.25">
      <c r="A340" s="130"/>
      <c r="B340" s="124"/>
      <c r="C340" s="127"/>
      <c r="D340" s="84" t="s">
        <v>60</v>
      </c>
      <c r="E340" s="90">
        <f t="shared" ref="E340:E343" si="29">SUM(E346)</f>
        <v>0</v>
      </c>
      <c r="F340" s="127"/>
      <c r="G340" s="14"/>
      <c r="H340" s="14"/>
      <c r="I340" s="14"/>
      <c r="J340" s="14"/>
      <c r="K340" s="14"/>
      <c r="L340" s="14"/>
      <c r="M340" s="14"/>
      <c r="N340" s="14"/>
      <c r="O340" s="14"/>
    </row>
    <row r="341" spans="1:15" x14ac:dyDescent="0.25">
      <c r="A341" s="130"/>
      <c r="B341" s="124"/>
      <c r="C341" s="127"/>
      <c r="D341" s="84" t="s">
        <v>61</v>
      </c>
      <c r="E341" s="90">
        <f t="shared" si="29"/>
        <v>0</v>
      </c>
      <c r="F341" s="127"/>
      <c r="G341" s="14"/>
      <c r="H341" s="14"/>
      <c r="I341" s="14"/>
      <c r="J341" s="14"/>
      <c r="K341" s="14"/>
      <c r="L341" s="14"/>
      <c r="M341" s="14"/>
      <c r="N341" s="14"/>
      <c r="O341" s="14"/>
    </row>
    <row r="342" spans="1:15" x14ac:dyDescent="0.25">
      <c r="A342" s="130"/>
      <c r="B342" s="124"/>
      <c r="C342" s="127"/>
      <c r="D342" s="84" t="s">
        <v>62</v>
      </c>
      <c r="E342" s="90">
        <f t="shared" si="29"/>
        <v>0</v>
      </c>
      <c r="F342" s="127"/>
      <c r="G342" s="14"/>
      <c r="H342" s="14"/>
      <c r="I342" s="14"/>
      <c r="J342" s="14"/>
      <c r="K342" s="14"/>
      <c r="L342" s="14"/>
      <c r="M342" s="14"/>
      <c r="N342" s="14"/>
      <c r="O342" s="14"/>
    </row>
    <row r="343" spans="1:15" x14ac:dyDescent="0.25">
      <c r="A343" s="130"/>
      <c r="B343" s="125"/>
      <c r="C343" s="128"/>
      <c r="D343" s="85" t="s">
        <v>63</v>
      </c>
      <c r="E343" s="90">
        <f t="shared" si="29"/>
        <v>0</v>
      </c>
      <c r="F343" s="128"/>
      <c r="G343" s="14"/>
      <c r="H343" s="14"/>
      <c r="I343" s="14"/>
      <c r="J343" s="14"/>
      <c r="K343" s="14"/>
      <c r="L343" s="14"/>
      <c r="M343" s="14"/>
      <c r="N343" s="14"/>
      <c r="O343" s="14"/>
    </row>
    <row r="344" spans="1:15" ht="12.75" customHeight="1" x14ac:dyDescent="0.25">
      <c r="A344" s="130"/>
      <c r="B344" s="129" t="s">
        <v>1</v>
      </c>
      <c r="C344" s="129" t="s">
        <v>82</v>
      </c>
      <c r="D344" s="83" t="s">
        <v>58</v>
      </c>
      <c r="E344" s="88">
        <f>SUM(E345:E349)</f>
        <v>41801</v>
      </c>
      <c r="F344" s="126" t="s">
        <v>57</v>
      </c>
      <c r="G344" s="14"/>
      <c r="H344" s="14"/>
      <c r="I344" s="14"/>
      <c r="J344" s="14"/>
      <c r="K344" s="14"/>
      <c r="L344" s="14"/>
      <c r="M344" s="14"/>
      <c r="N344" s="14"/>
      <c r="O344" s="14"/>
    </row>
    <row r="345" spans="1:15" x14ac:dyDescent="0.25">
      <c r="A345" s="130"/>
      <c r="B345" s="130"/>
      <c r="C345" s="130"/>
      <c r="D345" s="84" t="s">
        <v>59</v>
      </c>
      <c r="E345" s="92">
        <v>41801</v>
      </c>
      <c r="F345" s="127"/>
      <c r="G345" s="14"/>
      <c r="H345" s="14"/>
      <c r="I345" s="14"/>
      <c r="J345" s="14"/>
      <c r="K345" s="14"/>
      <c r="L345" s="14"/>
      <c r="M345" s="14"/>
      <c r="N345" s="14"/>
      <c r="O345" s="14"/>
    </row>
    <row r="346" spans="1:15" x14ac:dyDescent="0.25">
      <c r="A346" s="130"/>
      <c r="B346" s="130"/>
      <c r="C346" s="130"/>
      <c r="D346" s="84" t="s">
        <v>60</v>
      </c>
      <c r="E346" s="92">
        <v>0</v>
      </c>
      <c r="F346" s="127"/>
      <c r="G346" s="14"/>
      <c r="H346" s="14"/>
      <c r="I346" s="14"/>
      <c r="J346" s="14"/>
      <c r="K346" s="14"/>
      <c r="L346" s="14"/>
      <c r="M346" s="14"/>
      <c r="N346" s="14"/>
      <c r="O346" s="14"/>
    </row>
    <row r="347" spans="1:15" x14ac:dyDescent="0.25">
      <c r="A347" s="130"/>
      <c r="B347" s="130"/>
      <c r="C347" s="130"/>
      <c r="D347" s="84" t="s">
        <v>61</v>
      </c>
      <c r="E347" s="92">
        <v>0</v>
      </c>
      <c r="F347" s="127"/>
      <c r="G347" s="14"/>
      <c r="H347" s="14"/>
      <c r="I347" s="14"/>
      <c r="J347" s="14"/>
      <c r="K347" s="14"/>
      <c r="L347" s="14"/>
      <c r="M347" s="14"/>
      <c r="N347" s="14"/>
      <c r="O347" s="14"/>
    </row>
    <row r="348" spans="1:15" x14ac:dyDescent="0.25">
      <c r="A348" s="130"/>
      <c r="B348" s="130"/>
      <c r="C348" s="130"/>
      <c r="D348" s="84" t="s">
        <v>62</v>
      </c>
      <c r="E348" s="92">
        <v>0</v>
      </c>
      <c r="F348" s="127"/>
      <c r="G348" s="14"/>
      <c r="H348" s="14"/>
      <c r="I348" s="14"/>
      <c r="J348" s="14"/>
      <c r="K348" s="14"/>
      <c r="L348" s="14"/>
      <c r="M348" s="14"/>
      <c r="N348" s="14"/>
      <c r="O348" s="14"/>
    </row>
    <row r="349" spans="1:15" x14ac:dyDescent="0.25">
      <c r="A349" s="131"/>
      <c r="B349" s="131"/>
      <c r="C349" s="131"/>
      <c r="D349" s="85" t="s">
        <v>63</v>
      </c>
      <c r="E349" s="93">
        <v>0</v>
      </c>
      <c r="F349" s="128"/>
      <c r="G349" s="14"/>
      <c r="H349" s="14"/>
      <c r="I349" s="14"/>
      <c r="J349" s="14"/>
      <c r="K349" s="14"/>
      <c r="L349" s="14"/>
      <c r="M349" s="14"/>
      <c r="N349" s="14"/>
      <c r="O349" s="14"/>
    </row>
    <row r="350" spans="1:15" x14ac:dyDescent="0.25">
      <c r="A350" s="129" t="s">
        <v>234</v>
      </c>
      <c r="B350" s="123" t="s">
        <v>56</v>
      </c>
      <c r="C350" s="126" t="s">
        <v>57</v>
      </c>
      <c r="D350" s="83" t="s">
        <v>58</v>
      </c>
      <c r="E350" s="88">
        <f>SUM(E351:E355)</f>
        <v>67906</v>
      </c>
      <c r="F350" s="126" t="s">
        <v>57</v>
      </c>
      <c r="G350" s="14"/>
      <c r="H350" s="14"/>
      <c r="I350" s="14"/>
      <c r="J350" s="14"/>
      <c r="K350" s="14"/>
      <c r="L350" s="14"/>
      <c r="M350" s="14"/>
      <c r="N350" s="14"/>
      <c r="O350" s="14"/>
    </row>
    <row r="351" spans="1:15" x14ac:dyDescent="0.25">
      <c r="A351" s="130"/>
      <c r="B351" s="124"/>
      <c r="C351" s="127"/>
      <c r="D351" s="84" t="s">
        <v>59</v>
      </c>
      <c r="E351" s="90">
        <f>SUM(E357)</f>
        <v>67906</v>
      </c>
      <c r="F351" s="127"/>
      <c r="G351" s="14"/>
      <c r="H351" s="14"/>
      <c r="I351" s="14"/>
      <c r="J351" s="14"/>
      <c r="K351" s="14"/>
      <c r="L351" s="14"/>
      <c r="M351" s="14"/>
      <c r="N351" s="14"/>
      <c r="O351" s="14"/>
    </row>
    <row r="352" spans="1:15" x14ac:dyDescent="0.25">
      <c r="A352" s="130"/>
      <c r="B352" s="124"/>
      <c r="C352" s="127"/>
      <c r="D352" s="84" t="s">
        <v>60</v>
      </c>
      <c r="E352" s="90">
        <f t="shared" ref="E352:E355" si="30">SUM(E358)</f>
        <v>0</v>
      </c>
      <c r="F352" s="127"/>
      <c r="G352" s="14"/>
      <c r="H352" s="14"/>
      <c r="I352" s="14"/>
      <c r="J352" s="14"/>
      <c r="K352" s="14"/>
      <c r="L352" s="14"/>
      <c r="M352" s="14"/>
      <c r="N352" s="14"/>
      <c r="O352" s="14"/>
    </row>
    <row r="353" spans="1:15" x14ac:dyDescent="0.25">
      <c r="A353" s="130"/>
      <c r="B353" s="124"/>
      <c r="C353" s="127"/>
      <c r="D353" s="84" t="s">
        <v>61</v>
      </c>
      <c r="E353" s="90">
        <f t="shared" si="30"/>
        <v>0</v>
      </c>
      <c r="F353" s="127"/>
      <c r="G353" s="14"/>
      <c r="H353" s="14"/>
      <c r="I353" s="14"/>
      <c r="J353" s="14"/>
      <c r="K353" s="14"/>
      <c r="L353" s="14"/>
      <c r="M353" s="14"/>
      <c r="N353" s="14"/>
      <c r="O353" s="14"/>
    </row>
    <row r="354" spans="1:15" x14ac:dyDescent="0.25">
      <c r="A354" s="130"/>
      <c r="B354" s="124"/>
      <c r="C354" s="127"/>
      <c r="D354" s="84" t="s">
        <v>62</v>
      </c>
      <c r="E354" s="90">
        <f t="shared" si="30"/>
        <v>0</v>
      </c>
      <c r="F354" s="127"/>
      <c r="G354" s="14"/>
      <c r="H354" s="14"/>
      <c r="I354" s="14"/>
      <c r="J354" s="14"/>
      <c r="K354" s="14"/>
      <c r="L354" s="14"/>
      <c r="M354" s="14"/>
      <c r="N354" s="14"/>
      <c r="O354" s="14"/>
    </row>
    <row r="355" spans="1:15" x14ac:dyDescent="0.25">
      <c r="A355" s="130"/>
      <c r="B355" s="125"/>
      <c r="C355" s="128"/>
      <c r="D355" s="85" t="s">
        <v>63</v>
      </c>
      <c r="E355" s="90">
        <f t="shared" si="30"/>
        <v>0</v>
      </c>
      <c r="F355" s="128"/>
      <c r="G355" s="14"/>
      <c r="H355" s="14"/>
      <c r="I355" s="14"/>
      <c r="J355" s="14"/>
      <c r="K355" s="14"/>
      <c r="L355" s="14"/>
      <c r="M355" s="14"/>
      <c r="N355" s="14"/>
      <c r="O355" s="14"/>
    </row>
    <row r="356" spans="1:15" ht="12.75" customHeight="1" x14ac:dyDescent="0.25">
      <c r="A356" s="130"/>
      <c r="B356" s="129" t="s">
        <v>1</v>
      </c>
      <c r="C356" s="129" t="s">
        <v>82</v>
      </c>
      <c r="D356" s="83" t="s">
        <v>58</v>
      </c>
      <c r="E356" s="88">
        <f>SUM(E357:E361)</f>
        <v>67906</v>
      </c>
      <c r="F356" s="126" t="s">
        <v>57</v>
      </c>
      <c r="G356" s="14"/>
      <c r="H356" s="14"/>
      <c r="I356" s="14"/>
      <c r="J356" s="14"/>
      <c r="K356" s="14"/>
      <c r="L356" s="14"/>
      <c r="M356" s="14"/>
      <c r="N356" s="14"/>
      <c r="O356" s="14"/>
    </row>
    <row r="357" spans="1:15" x14ac:dyDescent="0.25">
      <c r="A357" s="130"/>
      <c r="B357" s="130"/>
      <c r="C357" s="130"/>
      <c r="D357" s="84" t="s">
        <v>59</v>
      </c>
      <c r="E357" s="92">
        <v>67906</v>
      </c>
      <c r="F357" s="127"/>
      <c r="G357" s="14"/>
      <c r="H357" s="14"/>
      <c r="I357" s="14"/>
      <c r="J357" s="14"/>
      <c r="K357" s="14"/>
      <c r="L357" s="14"/>
      <c r="M357" s="14"/>
      <c r="N357" s="14"/>
      <c r="O357" s="14"/>
    </row>
    <row r="358" spans="1:15" x14ac:dyDescent="0.25">
      <c r="A358" s="130"/>
      <c r="B358" s="130"/>
      <c r="C358" s="130"/>
      <c r="D358" s="84" t="s">
        <v>60</v>
      </c>
      <c r="E358" s="92">
        <v>0</v>
      </c>
      <c r="F358" s="127"/>
      <c r="G358" s="14"/>
      <c r="H358" s="14"/>
      <c r="I358" s="14"/>
      <c r="J358" s="14"/>
      <c r="K358" s="14"/>
      <c r="L358" s="14"/>
      <c r="M358" s="14"/>
      <c r="N358" s="14"/>
      <c r="O358" s="14"/>
    </row>
    <row r="359" spans="1:15" x14ac:dyDescent="0.25">
      <c r="A359" s="130"/>
      <c r="B359" s="130"/>
      <c r="C359" s="130"/>
      <c r="D359" s="84" t="s">
        <v>61</v>
      </c>
      <c r="E359" s="92">
        <v>0</v>
      </c>
      <c r="F359" s="127"/>
      <c r="G359" s="14"/>
      <c r="H359" s="14"/>
      <c r="I359" s="14"/>
      <c r="J359" s="14"/>
      <c r="K359" s="14"/>
      <c r="L359" s="14"/>
      <c r="M359" s="14"/>
      <c r="N359" s="14"/>
      <c r="O359" s="14"/>
    </row>
    <row r="360" spans="1:15" x14ac:dyDescent="0.25">
      <c r="A360" s="130"/>
      <c r="B360" s="130"/>
      <c r="C360" s="130"/>
      <c r="D360" s="84" t="s">
        <v>62</v>
      </c>
      <c r="E360" s="92">
        <v>0</v>
      </c>
      <c r="F360" s="127"/>
      <c r="G360" s="14"/>
      <c r="H360" s="14"/>
      <c r="I360" s="14"/>
      <c r="J360" s="14"/>
      <c r="K360" s="14"/>
      <c r="L360" s="14"/>
      <c r="M360" s="14"/>
      <c r="N360" s="14"/>
      <c r="O360" s="14"/>
    </row>
    <row r="361" spans="1:15" x14ac:dyDescent="0.25">
      <c r="A361" s="131"/>
      <c r="B361" s="131"/>
      <c r="C361" s="131"/>
      <c r="D361" s="85" t="s">
        <v>63</v>
      </c>
      <c r="E361" s="93">
        <v>0</v>
      </c>
      <c r="F361" s="128"/>
      <c r="G361" s="14"/>
      <c r="H361" s="14"/>
      <c r="I361" s="14"/>
      <c r="J361" s="14"/>
      <c r="K361" s="14"/>
      <c r="L361" s="14"/>
      <c r="M361" s="14"/>
      <c r="N361" s="14"/>
      <c r="O361" s="14"/>
    </row>
    <row r="362" spans="1:15" x14ac:dyDescent="0.25">
      <c r="A362" s="129" t="s">
        <v>235</v>
      </c>
      <c r="B362" s="123" t="s">
        <v>56</v>
      </c>
      <c r="C362" s="126" t="s">
        <v>57</v>
      </c>
      <c r="D362" s="83" t="s">
        <v>58</v>
      </c>
      <c r="E362" s="88">
        <f>SUM(E363:E367)</f>
        <v>1925</v>
      </c>
      <c r="F362" s="126" t="s">
        <v>57</v>
      </c>
      <c r="G362" s="14"/>
      <c r="H362" s="14"/>
      <c r="I362" s="14"/>
      <c r="J362" s="14"/>
      <c r="K362" s="14"/>
      <c r="L362" s="14"/>
      <c r="M362" s="14"/>
      <c r="N362" s="14"/>
      <c r="O362" s="14"/>
    </row>
    <row r="363" spans="1:15" x14ac:dyDescent="0.25">
      <c r="A363" s="130"/>
      <c r="B363" s="124"/>
      <c r="C363" s="127"/>
      <c r="D363" s="84" t="s">
        <v>59</v>
      </c>
      <c r="E363" s="90">
        <f>SUM(E369)</f>
        <v>1925</v>
      </c>
      <c r="F363" s="127"/>
      <c r="G363" s="14"/>
      <c r="H363" s="14"/>
      <c r="I363" s="14"/>
      <c r="J363" s="14"/>
      <c r="K363" s="14"/>
      <c r="L363" s="14"/>
      <c r="M363" s="14"/>
      <c r="N363" s="14"/>
      <c r="O363" s="14"/>
    </row>
    <row r="364" spans="1:15" x14ac:dyDescent="0.25">
      <c r="A364" s="130"/>
      <c r="B364" s="124"/>
      <c r="C364" s="127"/>
      <c r="D364" s="84" t="s">
        <v>60</v>
      </c>
      <c r="E364" s="90">
        <f t="shared" ref="E364:E367" si="31">SUM(E370)</f>
        <v>0</v>
      </c>
      <c r="F364" s="127"/>
      <c r="G364" s="14"/>
      <c r="H364" s="14"/>
      <c r="I364" s="14"/>
      <c r="J364" s="14"/>
      <c r="K364" s="14"/>
      <c r="L364" s="14"/>
      <c r="M364" s="14"/>
      <c r="N364" s="14"/>
      <c r="O364" s="14"/>
    </row>
    <row r="365" spans="1:15" x14ac:dyDescent="0.25">
      <c r="A365" s="130"/>
      <c r="B365" s="124"/>
      <c r="C365" s="127"/>
      <c r="D365" s="84" t="s">
        <v>61</v>
      </c>
      <c r="E365" s="90">
        <f t="shared" si="31"/>
        <v>0</v>
      </c>
      <c r="F365" s="127"/>
      <c r="G365" s="14"/>
      <c r="H365" s="14"/>
      <c r="I365" s="14"/>
      <c r="J365" s="14"/>
      <c r="K365" s="14"/>
      <c r="L365" s="14"/>
      <c r="M365" s="14"/>
      <c r="N365" s="14"/>
      <c r="O365" s="14"/>
    </row>
    <row r="366" spans="1:15" x14ac:dyDescent="0.25">
      <c r="A366" s="130"/>
      <c r="B366" s="124"/>
      <c r="C366" s="127"/>
      <c r="D366" s="84" t="s">
        <v>62</v>
      </c>
      <c r="E366" s="90">
        <f t="shared" si="31"/>
        <v>0</v>
      </c>
      <c r="F366" s="127"/>
      <c r="G366" s="14"/>
      <c r="H366" s="14"/>
      <c r="I366" s="14"/>
      <c r="J366" s="14"/>
      <c r="K366" s="14"/>
      <c r="L366" s="14"/>
      <c r="M366" s="14"/>
      <c r="N366" s="14"/>
      <c r="O366" s="14"/>
    </row>
    <row r="367" spans="1:15" x14ac:dyDescent="0.25">
      <c r="A367" s="130"/>
      <c r="B367" s="125"/>
      <c r="C367" s="128"/>
      <c r="D367" s="85" t="s">
        <v>63</v>
      </c>
      <c r="E367" s="90">
        <f t="shared" si="31"/>
        <v>0</v>
      </c>
      <c r="F367" s="128"/>
      <c r="G367" s="14"/>
      <c r="H367" s="14"/>
      <c r="I367" s="14"/>
      <c r="J367" s="14"/>
      <c r="K367" s="14"/>
      <c r="L367" s="14"/>
      <c r="M367" s="14"/>
      <c r="N367" s="14"/>
      <c r="O367" s="14"/>
    </row>
    <row r="368" spans="1:15" ht="12.75" customHeight="1" x14ac:dyDescent="0.25">
      <c r="A368" s="130"/>
      <c r="B368" s="129" t="s">
        <v>1</v>
      </c>
      <c r="C368" s="129" t="s">
        <v>82</v>
      </c>
      <c r="D368" s="83" t="s">
        <v>58</v>
      </c>
      <c r="E368" s="88">
        <f>SUM(E369:E373)</f>
        <v>1925</v>
      </c>
      <c r="F368" s="126" t="s">
        <v>57</v>
      </c>
      <c r="G368" s="14"/>
      <c r="H368" s="14"/>
      <c r="I368" s="14"/>
      <c r="J368" s="14"/>
      <c r="K368" s="14"/>
      <c r="L368" s="14"/>
      <c r="M368" s="14"/>
      <c r="N368" s="14"/>
      <c r="O368" s="14"/>
    </row>
    <row r="369" spans="1:15" x14ac:dyDescent="0.25">
      <c r="A369" s="130"/>
      <c r="B369" s="130"/>
      <c r="C369" s="130"/>
      <c r="D369" s="84" t="s">
        <v>59</v>
      </c>
      <c r="E369" s="92">
        <v>1925</v>
      </c>
      <c r="F369" s="127"/>
      <c r="G369" s="14"/>
      <c r="H369" s="14"/>
      <c r="I369" s="14"/>
      <c r="J369" s="14"/>
      <c r="K369" s="14"/>
      <c r="L369" s="14"/>
      <c r="M369" s="14"/>
      <c r="N369" s="14"/>
      <c r="O369" s="14"/>
    </row>
    <row r="370" spans="1:15" x14ac:dyDescent="0.25">
      <c r="A370" s="130"/>
      <c r="B370" s="130"/>
      <c r="C370" s="130"/>
      <c r="D370" s="84" t="s">
        <v>60</v>
      </c>
      <c r="E370" s="92">
        <v>0</v>
      </c>
      <c r="F370" s="127"/>
      <c r="G370" s="14"/>
      <c r="H370" s="14"/>
      <c r="I370" s="14"/>
      <c r="J370" s="14"/>
      <c r="K370" s="14"/>
      <c r="L370" s="14"/>
      <c r="M370" s="14"/>
      <c r="N370" s="14"/>
      <c r="O370" s="14"/>
    </row>
    <row r="371" spans="1:15" x14ac:dyDescent="0.25">
      <c r="A371" s="130"/>
      <c r="B371" s="130"/>
      <c r="C371" s="130"/>
      <c r="D371" s="84" t="s">
        <v>61</v>
      </c>
      <c r="E371" s="92">
        <v>0</v>
      </c>
      <c r="F371" s="127"/>
      <c r="G371" s="14"/>
      <c r="H371" s="14"/>
      <c r="I371" s="14"/>
      <c r="J371" s="14"/>
      <c r="K371" s="14"/>
      <c r="L371" s="14"/>
      <c r="M371" s="14"/>
      <c r="N371" s="14"/>
      <c r="O371" s="14"/>
    </row>
    <row r="372" spans="1:15" x14ac:dyDescent="0.25">
      <c r="A372" s="130"/>
      <c r="B372" s="130"/>
      <c r="C372" s="130"/>
      <c r="D372" s="84" t="s">
        <v>62</v>
      </c>
      <c r="E372" s="92">
        <v>0</v>
      </c>
      <c r="F372" s="127"/>
      <c r="G372" s="14"/>
      <c r="H372" s="14"/>
      <c r="I372" s="14"/>
      <c r="J372" s="14"/>
      <c r="K372" s="14"/>
      <c r="L372" s="14"/>
      <c r="M372" s="14"/>
      <c r="N372" s="14"/>
      <c r="O372" s="14"/>
    </row>
    <row r="373" spans="1:15" x14ac:dyDescent="0.25">
      <c r="A373" s="131"/>
      <c r="B373" s="131"/>
      <c r="C373" s="131"/>
      <c r="D373" s="85" t="s">
        <v>63</v>
      </c>
      <c r="E373" s="93">
        <v>0</v>
      </c>
      <c r="F373" s="128"/>
      <c r="G373" s="14"/>
      <c r="H373" s="14"/>
      <c r="I373" s="14"/>
      <c r="J373" s="14"/>
      <c r="K373" s="14"/>
      <c r="L373" s="14"/>
      <c r="M373" s="14"/>
      <c r="N373" s="14"/>
      <c r="O373" s="14"/>
    </row>
    <row r="374" spans="1:15" x14ac:dyDescent="0.25">
      <c r="A374" s="129" t="s">
        <v>236</v>
      </c>
      <c r="B374" s="123" t="s">
        <v>56</v>
      </c>
      <c r="C374" s="126" t="s">
        <v>57</v>
      </c>
      <c r="D374" s="83" t="s">
        <v>58</v>
      </c>
      <c r="E374" s="88">
        <f>SUM(E375:E379)</f>
        <v>9601</v>
      </c>
      <c r="F374" s="126" t="s">
        <v>57</v>
      </c>
      <c r="G374" s="14"/>
      <c r="H374" s="14"/>
      <c r="I374" s="14"/>
      <c r="J374" s="14"/>
      <c r="K374" s="14"/>
      <c r="L374" s="14"/>
      <c r="M374" s="14"/>
      <c r="N374" s="14"/>
      <c r="O374" s="14"/>
    </row>
    <row r="375" spans="1:15" x14ac:dyDescent="0.25">
      <c r="A375" s="130"/>
      <c r="B375" s="124"/>
      <c r="C375" s="127"/>
      <c r="D375" s="84" t="s">
        <v>59</v>
      </c>
      <c r="E375" s="90">
        <f>SUM(E381)</f>
        <v>9601</v>
      </c>
      <c r="F375" s="127"/>
      <c r="G375" s="14"/>
      <c r="H375" s="14"/>
      <c r="I375" s="14"/>
      <c r="J375" s="14"/>
      <c r="K375" s="14"/>
      <c r="L375" s="14"/>
      <c r="M375" s="14"/>
      <c r="N375" s="14"/>
      <c r="O375" s="14"/>
    </row>
    <row r="376" spans="1:15" x14ac:dyDescent="0.25">
      <c r="A376" s="130"/>
      <c r="B376" s="124"/>
      <c r="C376" s="127"/>
      <c r="D376" s="84" t="s">
        <v>60</v>
      </c>
      <c r="E376" s="90">
        <f t="shared" ref="E376:E379" si="32">SUM(E382)</f>
        <v>0</v>
      </c>
      <c r="F376" s="127"/>
      <c r="G376" s="14"/>
      <c r="H376" s="14"/>
      <c r="I376" s="14"/>
      <c r="J376" s="14"/>
      <c r="K376" s="14"/>
      <c r="L376" s="14"/>
      <c r="M376" s="14"/>
      <c r="N376" s="14"/>
      <c r="O376" s="14"/>
    </row>
    <row r="377" spans="1:15" x14ac:dyDescent="0.25">
      <c r="A377" s="130"/>
      <c r="B377" s="124"/>
      <c r="C377" s="127"/>
      <c r="D377" s="84" t="s">
        <v>61</v>
      </c>
      <c r="E377" s="90">
        <f t="shared" si="32"/>
        <v>0</v>
      </c>
      <c r="F377" s="127"/>
      <c r="G377" s="14"/>
      <c r="H377" s="14"/>
      <c r="I377" s="14"/>
      <c r="J377" s="14"/>
      <c r="K377" s="14"/>
      <c r="L377" s="14"/>
      <c r="M377" s="14"/>
      <c r="N377" s="14"/>
      <c r="O377" s="14"/>
    </row>
    <row r="378" spans="1:15" x14ac:dyDescent="0.25">
      <c r="A378" s="130"/>
      <c r="B378" s="124"/>
      <c r="C378" s="127"/>
      <c r="D378" s="84" t="s">
        <v>62</v>
      </c>
      <c r="E378" s="90">
        <f t="shared" si="32"/>
        <v>0</v>
      </c>
      <c r="F378" s="127"/>
      <c r="G378" s="14"/>
      <c r="H378" s="14"/>
      <c r="I378" s="14"/>
      <c r="J378" s="14"/>
      <c r="K378" s="14"/>
      <c r="L378" s="14"/>
      <c r="M378" s="14"/>
      <c r="N378" s="14"/>
      <c r="O378" s="14"/>
    </row>
    <row r="379" spans="1:15" x14ac:dyDescent="0.25">
      <c r="A379" s="130"/>
      <c r="B379" s="125"/>
      <c r="C379" s="128"/>
      <c r="D379" s="85" t="s">
        <v>63</v>
      </c>
      <c r="E379" s="90">
        <f t="shared" si="32"/>
        <v>0</v>
      </c>
      <c r="F379" s="128"/>
      <c r="G379" s="14"/>
      <c r="H379" s="14"/>
      <c r="I379" s="14"/>
      <c r="J379" s="14"/>
      <c r="K379" s="14"/>
      <c r="L379" s="14"/>
      <c r="M379" s="14"/>
      <c r="N379" s="14"/>
      <c r="O379" s="14"/>
    </row>
    <row r="380" spans="1:15" ht="12.75" customHeight="1" x14ac:dyDescent="0.25">
      <c r="A380" s="130"/>
      <c r="B380" s="129" t="s">
        <v>1</v>
      </c>
      <c r="C380" s="129" t="s">
        <v>82</v>
      </c>
      <c r="D380" s="83" t="s">
        <v>58</v>
      </c>
      <c r="E380" s="88">
        <f>SUM(E381:E385)</f>
        <v>9601</v>
      </c>
      <c r="F380" s="126" t="s">
        <v>57</v>
      </c>
      <c r="G380" s="14"/>
      <c r="H380" s="14"/>
      <c r="I380" s="14"/>
      <c r="J380" s="14"/>
      <c r="K380" s="14"/>
      <c r="L380" s="14"/>
      <c r="M380" s="14"/>
      <c r="N380" s="14"/>
      <c r="O380" s="14"/>
    </row>
    <row r="381" spans="1:15" x14ac:dyDescent="0.25">
      <c r="A381" s="130"/>
      <c r="B381" s="130"/>
      <c r="C381" s="130"/>
      <c r="D381" s="84" t="s">
        <v>59</v>
      </c>
      <c r="E381" s="92">
        <v>9601</v>
      </c>
      <c r="F381" s="127"/>
      <c r="G381" s="14"/>
      <c r="H381" s="14"/>
      <c r="I381" s="14"/>
      <c r="J381" s="14"/>
      <c r="K381" s="14"/>
      <c r="L381" s="14"/>
      <c r="M381" s="14"/>
      <c r="N381" s="14"/>
      <c r="O381" s="14"/>
    </row>
    <row r="382" spans="1:15" x14ac:dyDescent="0.25">
      <c r="A382" s="130"/>
      <c r="B382" s="130"/>
      <c r="C382" s="130"/>
      <c r="D382" s="84" t="s">
        <v>60</v>
      </c>
      <c r="E382" s="92">
        <v>0</v>
      </c>
      <c r="F382" s="127"/>
      <c r="G382" s="14"/>
      <c r="H382" s="14"/>
      <c r="I382" s="14"/>
      <c r="J382" s="14"/>
      <c r="K382" s="14"/>
      <c r="L382" s="14"/>
      <c r="M382" s="14"/>
      <c r="N382" s="14"/>
      <c r="O382" s="14"/>
    </row>
    <row r="383" spans="1:15" x14ac:dyDescent="0.25">
      <c r="A383" s="130"/>
      <c r="B383" s="130"/>
      <c r="C383" s="130"/>
      <c r="D383" s="84" t="s">
        <v>61</v>
      </c>
      <c r="E383" s="92">
        <v>0</v>
      </c>
      <c r="F383" s="127"/>
    </row>
    <row r="384" spans="1:15" x14ac:dyDescent="0.25">
      <c r="A384" s="130"/>
      <c r="B384" s="130"/>
      <c r="C384" s="130"/>
      <c r="D384" s="84" t="s">
        <v>62</v>
      </c>
      <c r="E384" s="92">
        <v>0</v>
      </c>
      <c r="F384" s="127"/>
    </row>
    <row r="385" spans="1:6" x14ac:dyDescent="0.25">
      <c r="A385" s="131"/>
      <c r="B385" s="131"/>
      <c r="C385" s="131"/>
      <c r="D385" s="85" t="s">
        <v>63</v>
      </c>
      <c r="E385" s="93">
        <v>0</v>
      </c>
      <c r="F385" s="128"/>
    </row>
  </sheetData>
  <mergeCells count="217">
    <mergeCell ref="B26:B31"/>
    <mergeCell ref="F26:F31"/>
    <mergeCell ref="A8:A31"/>
    <mergeCell ref="C8:C31"/>
    <mergeCell ref="A32:A49"/>
    <mergeCell ref="C56:C67"/>
    <mergeCell ref="C158:C169"/>
    <mergeCell ref="C152:C157"/>
    <mergeCell ref="A230:A247"/>
    <mergeCell ref="A206:A217"/>
    <mergeCell ref="B206:B211"/>
    <mergeCell ref="C206:C211"/>
    <mergeCell ref="F206:F211"/>
    <mergeCell ref="B212:B217"/>
    <mergeCell ref="C212:C217"/>
    <mergeCell ref="F212:F217"/>
    <mergeCell ref="A194:A205"/>
    <mergeCell ref="B194:B199"/>
    <mergeCell ref="C194:C199"/>
    <mergeCell ref="F194:F199"/>
    <mergeCell ref="B200:B205"/>
    <mergeCell ref="C200:C205"/>
    <mergeCell ref="F200:F205"/>
    <mergeCell ref="A182:A193"/>
    <mergeCell ref="A374:A385"/>
    <mergeCell ref="B374:B379"/>
    <mergeCell ref="C374:C379"/>
    <mergeCell ref="F374:F379"/>
    <mergeCell ref="B380:B385"/>
    <mergeCell ref="C380:C385"/>
    <mergeCell ref="F380:F385"/>
    <mergeCell ref="A362:A373"/>
    <mergeCell ref="B362:B367"/>
    <mergeCell ref="C362:C367"/>
    <mergeCell ref="F362:F367"/>
    <mergeCell ref="B368:B373"/>
    <mergeCell ref="C368:C373"/>
    <mergeCell ref="F368:F373"/>
    <mergeCell ref="B356:B361"/>
    <mergeCell ref="C356:C361"/>
    <mergeCell ref="F356:F361"/>
    <mergeCell ref="A338:A349"/>
    <mergeCell ref="B338:B343"/>
    <mergeCell ref="C338:C343"/>
    <mergeCell ref="F338:F343"/>
    <mergeCell ref="B344:B349"/>
    <mergeCell ref="C344:C349"/>
    <mergeCell ref="F344:F349"/>
    <mergeCell ref="A350:A361"/>
    <mergeCell ref="B350:B355"/>
    <mergeCell ref="C350:C355"/>
    <mergeCell ref="F350:F355"/>
    <mergeCell ref="A326:A337"/>
    <mergeCell ref="B326:B331"/>
    <mergeCell ref="C326:C331"/>
    <mergeCell ref="F326:F331"/>
    <mergeCell ref="B332:B337"/>
    <mergeCell ref="C332:C337"/>
    <mergeCell ref="F332:F337"/>
    <mergeCell ref="A314:A325"/>
    <mergeCell ref="B314:B319"/>
    <mergeCell ref="C314:C319"/>
    <mergeCell ref="F314:F319"/>
    <mergeCell ref="B320:B325"/>
    <mergeCell ref="C320:C325"/>
    <mergeCell ref="F320:F325"/>
    <mergeCell ref="A302:A313"/>
    <mergeCell ref="B302:B307"/>
    <mergeCell ref="C302:C307"/>
    <mergeCell ref="F302:F307"/>
    <mergeCell ref="B308:B313"/>
    <mergeCell ref="C308:C313"/>
    <mergeCell ref="F308:F313"/>
    <mergeCell ref="A290:A301"/>
    <mergeCell ref="B290:B295"/>
    <mergeCell ref="C290:C295"/>
    <mergeCell ref="F290:F295"/>
    <mergeCell ref="B296:B301"/>
    <mergeCell ref="C296:C301"/>
    <mergeCell ref="F296:F301"/>
    <mergeCell ref="A278:A289"/>
    <mergeCell ref="B278:B283"/>
    <mergeCell ref="C278:C283"/>
    <mergeCell ref="F278:F283"/>
    <mergeCell ref="B284:B289"/>
    <mergeCell ref="C284:C289"/>
    <mergeCell ref="F284:F289"/>
    <mergeCell ref="A266:A277"/>
    <mergeCell ref="B266:B271"/>
    <mergeCell ref="C266:C271"/>
    <mergeCell ref="F266:F271"/>
    <mergeCell ref="B272:B277"/>
    <mergeCell ref="C272:C277"/>
    <mergeCell ref="F272:F277"/>
    <mergeCell ref="A248:A265"/>
    <mergeCell ref="C254:C259"/>
    <mergeCell ref="C260:C265"/>
    <mergeCell ref="C248:C253"/>
    <mergeCell ref="A218:A229"/>
    <mergeCell ref="B218:B223"/>
    <mergeCell ref="C218:C223"/>
    <mergeCell ref="F218:F223"/>
    <mergeCell ref="B224:B229"/>
    <mergeCell ref="C224:C229"/>
    <mergeCell ref="F224:F229"/>
    <mergeCell ref="B248:B253"/>
    <mergeCell ref="F248:F253"/>
    <mergeCell ref="B254:B259"/>
    <mergeCell ref="F254:F259"/>
    <mergeCell ref="B260:B265"/>
    <mergeCell ref="F260:F265"/>
    <mergeCell ref="B230:B235"/>
    <mergeCell ref="C230:C247"/>
    <mergeCell ref="F230:F235"/>
    <mergeCell ref="B236:B241"/>
    <mergeCell ref="F236:F241"/>
    <mergeCell ref="B242:B247"/>
    <mergeCell ref="F242:F247"/>
    <mergeCell ref="B182:B187"/>
    <mergeCell ref="C182:C187"/>
    <mergeCell ref="F182:F187"/>
    <mergeCell ref="B188:B193"/>
    <mergeCell ref="C188:C193"/>
    <mergeCell ref="F188:F193"/>
    <mergeCell ref="A170:A181"/>
    <mergeCell ref="B170:B175"/>
    <mergeCell ref="C170:C175"/>
    <mergeCell ref="F170:F175"/>
    <mergeCell ref="B176:B181"/>
    <mergeCell ref="C176:C181"/>
    <mergeCell ref="F176:F181"/>
    <mergeCell ref="A152:A169"/>
    <mergeCell ref="B152:B157"/>
    <mergeCell ref="F152:F157"/>
    <mergeCell ref="B158:B163"/>
    <mergeCell ref="F158:F163"/>
    <mergeCell ref="B164:B169"/>
    <mergeCell ref="F164:F169"/>
    <mergeCell ref="A140:A151"/>
    <mergeCell ref="B140:B145"/>
    <mergeCell ref="C140:C145"/>
    <mergeCell ref="F140:F145"/>
    <mergeCell ref="B146:B151"/>
    <mergeCell ref="C146:C151"/>
    <mergeCell ref="F146:F151"/>
    <mergeCell ref="A128:A139"/>
    <mergeCell ref="B128:B133"/>
    <mergeCell ref="C128:C133"/>
    <mergeCell ref="F128:F133"/>
    <mergeCell ref="B134:B139"/>
    <mergeCell ref="C134:C139"/>
    <mergeCell ref="F134:F139"/>
    <mergeCell ref="A116:A127"/>
    <mergeCell ref="B116:B121"/>
    <mergeCell ref="C116:C121"/>
    <mergeCell ref="F116:F121"/>
    <mergeCell ref="B122:B127"/>
    <mergeCell ref="C122:C127"/>
    <mergeCell ref="F122:F127"/>
    <mergeCell ref="A104:A115"/>
    <mergeCell ref="B104:B109"/>
    <mergeCell ref="C104:C109"/>
    <mergeCell ref="F104:F109"/>
    <mergeCell ref="B110:B115"/>
    <mergeCell ref="C110:C115"/>
    <mergeCell ref="F110:F115"/>
    <mergeCell ref="F62:F67"/>
    <mergeCell ref="A92:A103"/>
    <mergeCell ref="B92:B97"/>
    <mergeCell ref="C92:C97"/>
    <mergeCell ref="F92:F97"/>
    <mergeCell ref="B98:B103"/>
    <mergeCell ref="C98:C103"/>
    <mergeCell ref="F98:F103"/>
    <mergeCell ref="A80:A91"/>
    <mergeCell ref="B80:B85"/>
    <mergeCell ref="C80:C85"/>
    <mergeCell ref="F80:F85"/>
    <mergeCell ref="B86:B91"/>
    <mergeCell ref="C86:C91"/>
    <mergeCell ref="F86:F91"/>
    <mergeCell ref="B32:B37"/>
    <mergeCell ref="C32:C49"/>
    <mergeCell ref="F32:F37"/>
    <mergeCell ref="B38:B43"/>
    <mergeCell ref="F38:F43"/>
    <mergeCell ref="B44:B49"/>
    <mergeCell ref="F44:F49"/>
    <mergeCell ref="A68:A79"/>
    <mergeCell ref="B68:B73"/>
    <mergeCell ref="C68:C73"/>
    <mergeCell ref="F68:F73"/>
    <mergeCell ref="B74:B79"/>
    <mergeCell ref="C74:C79"/>
    <mergeCell ref="F74:F79"/>
    <mergeCell ref="A50:A67"/>
    <mergeCell ref="B50:B55"/>
    <mergeCell ref="C50:C55"/>
    <mergeCell ref="F50:F55"/>
    <mergeCell ref="B56:B61"/>
    <mergeCell ref="F56:F61"/>
    <mergeCell ref="B62:B67"/>
    <mergeCell ref="D1:F1"/>
    <mergeCell ref="C2:F2"/>
    <mergeCell ref="A3:F3"/>
    <mergeCell ref="B8:B13"/>
    <mergeCell ref="F8:F13"/>
    <mergeCell ref="B14:B19"/>
    <mergeCell ref="F14:F19"/>
    <mergeCell ref="B20:B25"/>
    <mergeCell ref="F20:F25"/>
    <mergeCell ref="A5:A6"/>
    <mergeCell ref="B5:B6"/>
    <mergeCell ref="C5:C6"/>
    <mergeCell ref="D5:E6"/>
    <mergeCell ref="F5:F6"/>
    <mergeCell ref="D7:E7"/>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workbookViewId="0">
      <selection activeCell="G56" sqref="G56"/>
    </sheetView>
  </sheetViews>
  <sheetFormatPr defaultColWidth="9.109375" defaultRowHeight="13.2" x14ac:dyDescent="0.25"/>
  <cols>
    <col min="1" max="1" width="8.109375" style="7" customWidth="1"/>
    <col min="2" max="2" width="27.44140625" style="69" customWidth="1"/>
    <col min="3" max="3" width="12" style="7" customWidth="1"/>
    <col min="4" max="4" width="22.44140625" style="7" customWidth="1"/>
    <col min="5" max="5" width="15.44140625" style="38" customWidth="1"/>
    <col min="6" max="6" width="15.44140625" style="31" customWidth="1"/>
    <col min="7" max="11" width="14.6640625" style="7" customWidth="1"/>
    <col min="12" max="12" width="23.109375" style="7" customWidth="1"/>
    <col min="13" max="13" width="23.88671875" style="7" customWidth="1"/>
    <col min="14" max="15" width="9.109375" style="7"/>
    <col min="16" max="16384" width="9.109375" style="3"/>
  </cols>
  <sheetData>
    <row r="1" spans="1:15" ht="27.75" customHeight="1" x14ac:dyDescent="0.25">
      <c r="A1" s="8"/>
      <c r="B1" s="67"/>
      <c r="C1" s="8"/>
      <c r="D1" s="8"/>
      <c r="E1" s="56"/>
      <c r="F1" s="57"/>
      <c r="G1" s="58"/>
      <c r="H1" s="58"/>
      <c r="I1" s="122" t="s">
        <v>120</v>
      </c>
      <c r="J1" s="122"/>
      <c r="K1" s="122"/>
      <c r="L1" s="122"/>
      <c r="M1" s="122"/>
    </row>
    <row r="2" spans="1:15" ht="16.5" customHeight="1" x14ac:dyDescent="0.25">
      <c r="A2" s="8"/>
      <c r="B2" s="67"/>
      <c r="C2" s="8"/>
      <c r="D2" s="8"/>
      <c r="E2" s="56"/>
      <c r="F2" s="57"/>
      <c r="G2" s="58"/>
      <c r="H2" s="59"/>
      <c r="I2" s="152" t="s">
        <v>55</v>
      </c>
      <c r="J2" s="152"/>
      <c r="K2" s="152"/>
      <c r="L2" s="152"/>
      <c r="M2" s="152"/>
    </row>
    <row r="3" spans="1:15" s="2" customFormat="1" ht="21" customHeight="1" x14ac:dyDescent="0.25">
      <c r="A3" s="120" t="s">
        <v>161</v>
      </c>
      <c r="B3" s="120"/>
      <c r="C3" s="120"/>
      <c r="D3" s="120"/>
      <c r="E3" s="120"/>
      <c r="F3" s="120"/>
      <c r="G3" s="120"/>
      <c r="H3" s="120"/>
      <c r="I3" s="120"/>
      <c r="J3" s="120"/>
      <c r="K3" s="120"/>
      <c r="L3" s="120"/>
      <c r="M3" s="120"/>
      <c r="N3" s="13"/>
      <c r="O3" s="13"/>
    </row>
    <row r="4" spans="1:15" s="2" customFormat="1" ht="15.6" x14ac:dyDescent="0.25">
      <c r="A4" s="10"/>
      <c r="B4" s="68"/>
      <c r="C4" s="10"/>
      <c r="D4" s="10"/>
      <c r="E4" s="37"/>
      <c r="F4" s="11"/>
      <c r="G4" s="12"/>
      <c r="H4" s="12"/>
      <c r="I4" s="12"/>
      <c r="J4" s="12"/>
      <c r="K4" s="13"/>
      <c r="L4" s="13"/>
      <c r="M4" s="13"/>
      <c r="N4" s="13"/>
      <c r="O4" s="13"/>
    </row>
    <row r="5" spans="1:15" ht="19.5" customHeight="1" x14ac:dyDescent="0.25">
      <c r="A5" s="148" t="s">
        <v>4</v>
      </c>
      <c r="B5" s="149" t="s">
        <v>10</v>
      </c>
      <c r="C5" s="148" t="s">
        <v>13</v>
      </c>
      <c r="D5" s="148" t="s">
        <v>11</v>
      </c>
      <c r="E5" s="151" t="s">
        <v>159</v>
      </c>
      <c r="F5" s="148" t="s">
        <v>160</v>
      </c>
      <c r="G5" s="148" t="s">
        <v>12</v>
      </c>
      <c r="H5" s="148"/>
      <c r="I5" s="148"/>
      <c r="J5" s="148"/>
      <c r="K5" s="148"/>
      <c r="L5" s="148" t="s">
        <v>14</v>
      </c>
      <c r="M5" s="149" t="s">
        <v>22</v>
      </c>
    </row>
    <row r="6" spans="1:15" ht="37.5" customHeight="1" x14ac:dyDescent="0.25">
      <c r="A6" s="148"/>
      <c r="B6" s="150"/>
      <c r="C6" s="148"/>
      <c r="D6" s="148"/>
      <c r="E6" s="151"/>
      <c r="F6" s="148"/>
      <c r="G6" s="60" t="s">
        <v>33</v>
      </c>
      <c r="H6" s="60" t="s">
        <v>34</v>
      </c>
      <c r="I6" s="60" t="s">
        <v>42</v>
      </c>
      <c r="J6" s="60" t="s">
        <v>43</v>
      </c>
      <c r="K6" s="60" t="s">
        <v>44</v>
      </c>
      <c r="L6" s="148"/>
      <c r="M6" s="150"/>
    </row>
    <row r="7" spans="1:15" x14ac:dyDescent="0.25">
      <c r="A7" s="60">
        <v>1</v>
      </c>
      <c r="B7" s="60">
        <v>2</v>
      </c>
      <c r="C7" s="60">
        <v>3</v>
      </c>
      <c r="D7" s="60">
        <v>4</v>
      </c>
      <c r="E7" s="61">
        <v>5</v>
      </c>
      <c r="F7" s="60">
        <v>6</v>
      </c>
      <c r="G7" s="60">
        <v>7</v>
      </c>
      <c r="H7" s="60">
        <v>8</v>
      </c>
      <c r="I7" s="60">
        <v>9</v>
      </c>
      <c r="J7" s="60">
        <v>10</v>
      </c>
      <c r="K7" s="60">
        <v>11</v>
      </c>
      <c r="L7" s="60">
        <v>12</v>
      </c>
      <c r="M7" s="60">
        <v>13</v>
      </c>
    </row>
    <row r="8" spans="1:15" x14ac:dyDescent="0.25">
      <c r="A8" s="148" t="s">
        <v>6</v>
      </c>
      <c r="B8" s="153" t="s">
        <v>164</v>
      </c>
      <c r="C8" s="149" t="s">
        <v>45</v>
      </c>
      <c r="D8" s="66" t="s">
        <v>2</v>
      </c>
      <c r="E8" s="62">
        <f>SUM(E9:E11,E13)</f>
        <v>1092200</v>
      </c>
      <c r="F8" s="62">
        <f>SUM(F9:F11,F13)</f>
        <v>3167526</v>
      </c>
      <c r="G8" s="62">
        <f>SUM(G9:G11,G13)</f>
        <v>1041926</v>
      </c>
      <c r="H8" s="62">
        <f>SUM(H9:H11,H13)</f>
        <v>531400</v>
      </c>
      <c r="I8" s="62">
        <f t="shared" ref="I8:K8" si="0">SUM(I9:I11,I13)</f>
        <v>531400</v>
      </c>
      <c r="J8" s="62">
        <f t="shared" si="0"/>
        <v>531400</v>
      </c>
      <c r="K8" s="62">
        <f t="shared" si="0"/>
        <v>531400</v>
      </c>
      <c r="L8" s="155" t="s">
        <v>57</v>
      </c>
      <c r="M8" s="155" t="s">
        <v>57</v>
      </c>
    </row>
    <row r="9" spans="1:15" ht="26.4" x14ac:dyDescent="0.25">
      <c r="A9" s="148"/>
      <c r="B9" s="153"/>
      <c r="C9" s="154"/>
      <c r="D9" s="65" t="s">
        <v>121</v>
      </c>
      <c r="E9" s="61">
        <v>0</v>
      </c>
      <c r="F9" s="61">
        <f>SUM(G9:K9)</f>
        <v>0</v>
      </c>
      <c r="G9" s="61">
        <v>0</v>
      </c>
      <c r="H9" s="61">
        <v>0</v>
      </c>
      <c r="I9" s="61">
        <v>0</v>
      </c>
      <c r="J9" s="61">
        <v>0</v>
      </c>
      <c r="K9" s="61">
        <v>0</v>
      </c>
      <c r="L9" s="155"/>
      <c r="M9" s="155"/>
    </row>
    <row r="10" spans="1:15" ht="26.4" x14ac:dyDescent="0.25">
      <c r="A10" s="148"/>
      <c r="B10" s="153"/>
      <c r="C10" s="154"/>
      <c r="D10" s="65" t="s">
        <v>162</v>
      </c>
      <c r="E10" s="61">
        <v>54762</v>
      </c>
      <c r="F10" s="61">
        <f>SUM(G10:K10)</f>
        <v>103745</v>
      </c>
      <c r="G10" s="61">
        <v>103745</v>
      </c>
      <c r="H10" s="61">
        <f>H17+H90+H94+H99</f>
        <v>0</v>
      </c>
      <c r="I10" s="61">
        <f>I17+I90+I94+I99</f>
        <v>0</v>
      </c>
      <c r="J10" s="61">
        <f>J17+J90+J94+J99</f>
        <v>0</v>
      </c>
      <c r="K10" s="61">
        <f>K17+K90+K94+K99</f>
        <v>0</v>
      </c>
      <c r="L10" s="155"/>
      <c r="M10" s="155"/>
    </row>
    <row r="11" spans="1:15" ht="26.4" x14ac:dyDescent="0.25">
      <c r="A11" s="148"/>
      <c r="B11" s="153"/>
      <c r="C11" s="154"/>
      <c r="D11" s="65" t="s">
        <v>1</v>
      </c>
      <c r="E11" s="61">
        <v>1037438</v>
      </c>
      <c r="F11" s="61">
        <f>SUM(G11:K11)</f>
        <v>3063781</v>
      </c>
      <c r="G11" s="61">
        <v>938181</v>
      </c>
      <c r="H11" s="61">
        <v>531400</v>
      </c>
      <c r="I11" s="61">
        <v>531400</v>
      </c>
      <c r="J11" s="61">
        <v>531400</v>
      </c>
      <c r="K11" s="61">
        <v>531400</v>
      </c>
      <c r="L11" s="155"/>
      <c r="M11" s="155"/>
    </row>
    <row r="12" spans="1:15" ht="26.4" x14ac:dyDescent="0.25">
      <c r="A12" s="148"/>
      <c r="B12" s="153"/>
      <c r="C12" s="154"/>
      <c r="D12" s="100" t="s">
        <v>270</v>
      </c>
      <c r="E12" s="101">
        <v>31541</v>
      </c>
      <c r="F12" s="102">
        <f>SUM(G12:K12)</f>
        <v>135949</v>
      </c>
      <c r="G12" s="101">
        <v>31309</v>
      </c>
      <c r="H12" s="101">
        <v>26160</v>
      </c>
      <c r="I12" s="101">
        <v>26160</v>
      </c>
      <c r="J12" s="101">
        <v>26160</v>
      </c>
      <c r="K12" s="101">
        <v>26160</v>
      </c>
      <c r="L12" s="155"/>
      <c r="M12" s="155"/>
      <c r="N12" s="3"/>
      <c r="O12" s="3"/>
    </row>
    <row r="13" spans="1:15" x14ac:dyDescent="0.25">
      <c r="A13" s="148"/>
      <c r="B13" s="153"/>
      <c r="C13" s="154"/>
      <c r="D13" s="65" t="s">
        <v>16</v>
      </c>
      <c r="E13" s="61">
        <v>0</v>
      </c>
      <c r="F13" s="61">
        <f>SUM(G13:K13)</f>
        <v>0</v>
      </c>
      <c r="G13" s="61">
        <v>0</v>
      </c>
      <c r="H13" s="61">
        <v>0</v>
      </c>
      <c r="I13" s="61">
        <v>0</v>
      </c>
      <c r="J13" s="61">
        <v>0</v>
      </c>
      <c r="K13" s="61">
        <v>0</v>
      </c>
      <c r="L13" s="155"/>
      <c r="M13" s="155"/>
    </row>
    <row r="14" spans="1:15" ht="18" customHeight="1" x14ac:dyDescent="0.25">
      <c r="A14" s="156" t="s">
        <v>163</v>
      </c>
      <c r="B14" s="157"/>
      <c r="C14" s="157"/>
      <c r="D14" s="157"/>
      <c r="E14" s="157"/>
      <c r="F14" s="157"/>
      <c r="G14" s="157"/>
      <c r="H14" s="157"/>
      <c r="I14" s="157"/>
      <c r="J14" s="157"/>
      <c r="K14" s="157"/>
      <c r="L14" s="157"/>
      <c r="M14" s="158"/>
      <c r="N14" s="3"/>
      <c r="O14" s="3"/>
    </row>
    <row r="15" spans="1:15" ht="23.25" customHeight="1" x14ac:dyDescent="0.25">
      <c r="A15" s="159" t="s">
        <v>184</v>
      </c>
      <c r="B15" s="153" t="s">
        <v>165</v>
      </c>
      <c r="C15" s="149" t="s">
        <v>45</v>
      </c>
      <c r="D15" s="66" t="s">
        <v>37</v>
      </c>
      <c r="E15" s="62">
        <f>SUM(E16:E20)</f>
        <v>844765</v>
      </c>
      <c r="F15" s="70">
        <f>SUM(G15:K15)</f>
        <v>2785570</v>
      </c>
      <c r="G15" s="62">
        <f>SUM(G16:G20)</f>
        <v>675970</v>
      </c>
      <c r="H15" s="62">
        <f t="shared" ref="H15:K15" si="1">SUM(H16:H20)</f>
        <v>527400</v>
      </c>
      <c r="I15" s="62">
        <f t="shared" si="1"/>
        <v>527400</v>
      </c>
      <c r="J15" s="62">
        <f t="shared" si="1"/>
        <v>527400</v>
      </c>
      <c r="K15" s="62">
        <f t="shared" si="1"/>
        <v>527400</v>
      </c>
      <c r="L15" s="149" t="s">
        <v>26</v>
      </c>
      <c r="M15" s="149" t="s">
        <v>31</v>
      </c>
      <c r="N15" s="3"/>
      <c r="O15" s="3"/>
    </row>
    <row r="16" spans="1:15" ht="26.4" x14ac:dyDescent="0.25">
      <c r="A16" s="159"/>
      <c r="B16" s="153"/>
      <c r="C16" s="154"/>
      <c r="D16" s="65" t="s">
        <v>121</v>
      </c>
      <c r="E16" s="61">
        <v>0</v>
      </c>
      <c r="F16" s="63">
        <f t="shared" ref="F16" si="2">SUM(G16:K16)</f>
        <v>0</v>
      </c>
      <c r="G16" s="61">
        <v>0</v>
      </c>
      <c r="H16" s="61">
        <v>0</v>
      </c>
      <c r="I16" s="61">
        <v>0</v>
      </c>
      <c r="J16" s="61">
        <v>0</v>
      </c>
      <c r="K16" s="61">
        <v>0</v>
      </c>
      <c r="L16" s="154"/>
      <c r="M16" s="154"/>
      <c r="N16" s="3"/>
      <c r="O16" s="3"/>
    </row>
    <row r="17" spans="1:15" ht="26.4" x14ac:dyDescent="0.25">
      <c r="A17" s="159"/>
      <c r="B17" s="153"/>
      <c r="C17" s="154"/>
      <c r="D17" s="65" t="s">
        <v>162</v>
      </c>
      <c r="E17" s="61">
        <v>0</v>
      </c>
      <c r="F17" s="63">
        <f t="shared" ref="F17:F46" si="3">SUM(G17:K17)</f>
        <v>0</v>
      </c>
      <c r="G17" s="61">
        <v>0</v>
      </c>
      <c r="H17" s="61">
        <v>0</v>
      </c>
      <c r="I17" s="61">
        <v>0</v>
      </c>
      <c r="J17" s="61">
        <v>0</v>
      </c>
      <c r="K17" s="61">
        <v>0</v>
      </c>
      <c r="L17" s="154"/>
      <c r="M17" s="154"/>
      <c r="N17" s="3"/>
      <c r="O17" s="3"/>
    </row>
    <row r="18" spans="1:15" ht="26.4" x14ac:dyDescent="0.25">
      <c r="A18" s="159"/>
      <c r="B18" s="153"/>
      <c r="C18" s="154"/>
      <c r="D18" s="65" t="s">
        <v>1</v>
      </c>
      <c r="E18" s="61">
        <v>813224</v>
      </c>
      <c r="F18" s="63">
        <f>SUM(G18:K18)</f>
        <v>2649621</v>
      </c>
      <c r="G18" s="61">
        <f>SUM(G24,G29,G34,G39,G44,G49,G54,G59,G65,G70,G75,G80,G85)</f>
        <v>644661</v>
      </c>
      <c r="H18" s="61">
        <f t="shared" ref="H18:K18" si="4">SUM(H24,H29,H34,H39,H44,H49,H54,H59,H65,H70,H75,H80,H85)</f>
        <v>501240</v>
      </c>
      <c r="I18" s="61">
        <f t="shared" si="4"/>
        <v>501240</v>
      </c>
      <c r="J18" s="61">
        <f t="shared" si="4"/>
        <v>501240</v>
      </c>
      <c r="K18" s="61">
        <f t="shared" si="4"/>
        <v>501240</v>
      </c>
      <c r="L18" s="154"/>
      <c r="M18" s="154"/>
      <c r="N18" s="3"/>
      <c r="O18" s="3"/>
    </row>
    <row r="19" spans="1:15" ht="26.4" x14ac:dyDescent="0.25">
      <c r="A19" s="159"/>
      <c r="B19" s="153"/>
      <c r="C19" s="154"/>
      <c r="D19" s="100" t="s">
        <v>270</v>
      </c>
      <c r="E19" s="61">
        <v>31541</v>
      </c>
      <c r="F19" s="63">
        <f>SUM(G19:K19)</f>
        <v>135949</v>
      </c>
      <c r="G19" s="61">
        <v>31309</v>
      </c>
      <c r="H19" s="61">
        <v>26160</v>
      </c>
      <c r="I19" s="61">
        <v>26160</v>
      </c>
      <c r="J19" s="61">
        <v>26160</v>
      </c>
      <c r="K19" s="61">
        <v>26160</v>
      </c>
      <c r="L19" s="154"/>
      <c r="M19" s="154"/>
      <c r="N19" s="3"/>
      <c r="O19" s="3"/>
    </row>
    <row r="20" spans="1:15" x14ac:dyDescent="0.25">
      <c r="A20" s="159"/>
      <c r="B20" s="153"/>
      <c r="C20" s="154"/>
      <c r="D20" s="65" t="s">
        <v>16</v>
      </c>
      <c r="E20" s="61">
        <v>0</v>
      </c>
      <c r="F20" s="63">
        <f t="shared" si="3"/>
        <v>0</v>
      </c>
      <c r="G20" s="61">
        <v>0</v>
      </c>
      <c r="H20" s="61">
        <v>0</v>
      </c>
      <c r="I20" s="61">
        <v>0</v>
      </c>
      <c r="J20" s="61">
        <v>0</v>
      </c>
      <c r="K20" s="61">
        <v>0</v>
      </c>
      <c r="L20" s="154"/>
      <c r="M20" s="154"/>
      <c r="N20" s="3"/>
      <c r="O20" s="3"/>
    </row>
    <row r="21" spans="1:15" s="7" customFormat="1" ht="21" customHeight="1" x14ac:dyDescent="0.25">
      <c r="A21" s="149" t="s">
        <v>168</v>
      </c>
      <c r="B21" s="160" t="s">
        <v>200</v>
      </c>
      <c r="C21" s="149" t="s">
        <v>45</v>
      </c>
      <c r="D21" s="66" t="s">
        <v>2</v>
      </c>
      <c r="E21" s="62">
        <f>SUM(E23:E24)</f>
        <v>254854</v>
      </c>
      <c r="F21" s="70">
        <f t="shared" si="3"/>
        <v>1157177</v>
      </c>
      <c r="G21" s="62">
        <f>SUM(G23:G24)</f>
        <v>298557</v>
      </c>
      <c r="H21" s="62">
        <f>SUM(H23:H24)</f>
        <v>214655</v>
      </c>
      <c r="I21" s="62">
        <f>SUM(I23:I24)</f>
        <v>214655</v>
      </c>
      <c r="J21" s="62">
        <f>SUM(J23:J24)</f>
        <v>214655</v>
      </c>
      <c r="K21" s="62">
        <f>SUM(K23:K24)</f>
        <v>214655</v>
      </c>
      <c r="L21" s="149" t="s">
        <v>26</v>
      </c>
      <c r="M21" s="149" t="s">
        <v>32</v>
      </c>
    </row>
    <row r="22" spans="1:15" s="7" customFormat="1" ht="26.4" x14ac:dyDescent="0.25">
      <c r="A22" s="154"/>
      <c r="B22" s="161"/>
      <c r="C22" s="154"/>
      <c r="D22" s="65" t="s">
        <v>121</v>
      </c>
      <c r="E22" s="61">
        <v>0</v>
      </c>
      <c r="F22" s="63">
        <f t="shared" ref="F22" si="5">SUM(G22:K22)</f>
        <v>0</v>
      </c>
      <c r="G22" s="61">
        <v>0</v>
      </c>
      <c r="H22" s="61">
        <v>0</v>
      </c>
      <c r="I22" s="61">
        <v>0</v>
      </c>
      <c r="J22" s="61">
        <v>0</v>
      </c>
      <c r="K22" s="61">
        <v>0</v>
      </c>
      <c r="L22" s="154"/>
      <c r="M22" s="154"/>
    </row>
    <row r="23" spans="1:15" s="7" customFormat="1" ht="26.4" x14ac:dyDescent="0.25">
      <c r="A23" s="154"/>
      <c r="B23" s="161"/>
      <c r="C23" s="154"/>
      <c r="D23" s="65" t="s">
        <v>162</v>
      </c>
      <c r="E23" s="61">
        <v>0</v>
      </c>
      <c r="F23" s="63">
        <f t="shared" si="3"/>
        <v>0</v>
      </c>
      <c r="G23" s="61">
        <v>0</v>
      </c>
      <c r="H23" s="61">
        <v>0</v>
      </c>
      <c r="I23" s="61">
        <v>0</v>
      </c>
      <c r="J23" s="61">
        <v>0</v>
      </c>
      <c r="K23" s="61">
        <v>0</v>
      </c>
      <c r="L23" s="154"/>
      <c r="M23" s="154"/>
    </row>
    <row r="24" spans="1:15" s="7" customFormat="1" ht="26.4" x14ac:dyDescent="0.25">
      <c r="A24" s="154"/>
      <c r="B24" s="161"/>
      <c r="C24" s="154"/>
      <c r="D24" s="65" t="s">
        <v>1</v>
      </c>
      <c r="E24" s="63">
        <v>254854</v>
      </c>
      <c r="F24" s="63">
        <f t="shared" si="3"/>
        <v>1157177</v>
      </c>
      <c r="G24" s="63">
        <v>298557</v>
      </c>
      <c r="H24" s="63">
        <v>214655</v>
      </c>
      <c r="I24" s="63">
        <v>214655</v>
      </c>
      <c r="J24" s="63">
        <v>214655</v>
      </c>
      <c r="K24" s="63">
        <v>214655</v>
      </c>
      <c r="L24" s="154"/>
      <c r="M24" s="154"/>
    </row>
    <row r="25" spans="1:15" s="7" customFormat="1" ht="30.75" customHeight="1" x14ac:dyDescent="0.25">
      <c r="A25" s="150"/>
      <c r="B25" s="162"/>
      <c r="C25" s="150"/>
      <c r="D25" s="65" t="s">
        <v>16</v>
      </c>
      <c r="E25" s="61">
        <v>0</v>
      </c>
      <c r="F25" s="63">
        <f t="shared" ref="F25" si="6">SUM(G25:K25)</f>
        <v>0</v>
      </c>
      <c r="G25" s="61">
        <v>0</v>
      </c>
      <c r="H25" s="61">
        <v>0</v>
      </c>
      <c r="I25" s="61">
        <v>0</v>
      </c>
      <c r="J25" s="61">
        <v>0</v>
      </c>
      <c r="K25" s="61">
        <v>0</v>
      </c>
      <c r="L25" s="150"/>
      <c r="M25" s="150"/>
    </row>
    <row r="26" spans="1:15" s="7" customFormat="1" ht="19.5" customHeight="1" x14ac:dyDescent="0.25">
      <c r="A26" s="148" t="s">
        <v>169</v>
      </c>
      <c r="B26" s="153" t="s">
        <v>166</v>
      </c>
      <c r="C26" s="149" t="s">
        <v>45</v>
      </c>
      <c r="D26" s="66" t="s">
        <v>2</v>
      </c>
      <c r="E26" s="62">
        <f>SUM(E27:E30)</f>
        <v>14530</v>
      </c>
      <c r="F26" s="70">
        <f t="shared" si="3"/>
        <v>60997</v>
      </c>
      <c r="G26" s="62">
        <f>SUM(G27:G30)</f>
        <v>20049</v>
      </c>
      <c r="H26" s="62">
        <f>SUM(H27:H30)</f>
        <v>10237</v>
      </c>
      <c r="I26" s="62">
        <f>SUM(I27:I30)</f>
        <v>10237</v>
      </c>
      <c r="J26" s="62">
        <f>SUM(J27:J30)</f>
        <v>10237</v>
      </c>
      <c r="K26" s="62">
        <f>SUM(K27:K30)</f>
        <v>10237</v>
      </c>
      <c r="L26" s="149" t="s">
        <v>26</v>
      </c>
      <c r="M26" s="149" t="s">
        <v>116</v>
      </c>
    </row>
    <row r="27" spans="1:15" s="7" customFormat="1" ht="26.4" x14ac:dyDescent="0.25">
      <c r="A27" s="148"/>
      <c r="B27" s="153"/>
      <c r="C27" s="154"/>
      <c r="D27" s="65" t="s">
        <v>121</v>
      </c>
      <c r="E27" s="61">
        <v>0</v>
      </c>
      <c r="F27" s="63">
        <f t="shared" si="3"/>
        <v>0</v>
      </c>
      <c r="G27" s="61">
        <v>0</v>
      </c>
      <c r="H27" s="61">
        <v>0</v>
      </c>
      <c r="I27" s="61">
        <v>0</v>
      </c>
      <c r="J27" s="61">
        <v>0</v>
      </c>
      <c r="K27" s="61">
        <v>0</v>
      </c>
      <c r="L27" s="154"/>
      <c r="M27" s="154"/>
    </row>
    <row r="28" spans="1:15" s="7" customFormat="1" ht="26.4" x14ac:dyDescent="0.25">
      <c r="A28" s="148"/>
      <c r="B28" s="153"/>
      <c r="C28" s="154"/>
      <c r="D28" s="65" t="s">
        <v>162</v>
      </c>
      <c r="E28" s="61">
        <v>0</v>
      </c>
      <c r="F28" s="63">
        <f t="shared" si="3"/>
        <v>0</v>
      </c>
      <c r="G28" s="61">
        <v>0</v>
      </c>
      <c r="H28" s="61">
        <v>0</v>
      </c>
      <c r="I28" s="61">
        <v>0</v>
      </c>
      <c r="J28" s="61">
        <v>0</v>
      </c>
      <c r="K28" s="61">
        <v>0</v>
      </c>
      <c r="L28" s="154"/>
      <c r="M28" s="154"/>
    </row>
    <row r="29" spans="1:15" s="7" customFormat="1" ht="26.4" x14ac:dyDescent="0.25">
      <c r="A29" s="148"/>
      <c r="B29" s="153"/>
      <c r="C29" s="154"/>
      <c r="D29" s="65" t="s">
        <v>1</v>
      </c>
      <c r="E29" s="63">
        <v>14530</v>
      </c>
      <c r="F29" s="63">
        <f t="shared" ref="F29" si="7">SUM(G29:K29)</f>
        <v>60997</v>
      </c>
      <c r="G29" s="63">
        <v>20049</v>
      </c>
      <c r="H29" s="63">
        <v>10237</v>
      </c>
      <c r="I29" s="63">
        <v>10237</v>
      </c>
      <c r="J29" s="63">
        <v>10237</v>
      </c>
      <c r="K29" s="63">
        <v>10237</v>
      </c>
      <c r="L29" s="154"/>
      <c r="M29" s="154"/>
    </row>
    <row r="30" spans="1:15" s="7" customFormat="1" x14ac:dyDescent="0.25">
      <c r="A30" s="148"/>
      <c r="B30" s="153"/>
      <c r="C30" s="154"/>
      <c r="D30" s="65" t="s">
        <v>16</v>
      </c>
      <c r="E30" s="61">
        <v>0</v>
      </c>
      <c r="F30" s="63">
        <f t="shared" si="3"/>
        <v>0</v>
      </c>
      <c r="G30" s="61">
        <v>0</v>
      </c>
      <c r="H30" s="61">
        <v>0</v>
      </c>
      <c r="I30" s="61">
        <v>0</v>
      </c>
      <c r="J30" s="61">
        <v>0</v>
      </c>
      <c r="K30" s="61">
        <v>0</v>
      </c>
      <c r="L30" s="154"/>
      <c r="M30" s="154"/>
    </row>
    <row r="31" spans="1:15" s="7" customFormat="1" ht="18.75" customHeight="1" x14ac:dyDescent="0.25">
      <c r="A31" s="148" t="s">
        <v>170</v>
      </c>
      <c r="B31" s="160" t="s">
        <v>167</v>
      </c>
      <c r="C31" s="149" t="s">
        <v>45</v>
      </c>
      <c r="D31" s="66" t="s">
        <v>2</v>
      </c>
      <c r="E31" s="62">
        <f>SUM(E32:E35)</f>
        <v>25707</v>
      </c>
      <c r="F31" s="70">
        <f t="shared" si="3"/>
        <v>97733</v>
      </c>
      <c r="G31" s="62">
        <f>SUM(G32:G35)</f>
        <v>28853</v>
      </c>
      <c r="H31" s="62">
        <f>SUM(H32:H35)</f>
        <v>17220</v>
      </c>
      <c r="I31" s="62">
        <f>SUM(I32:I35)</f>
        <v>17220</v>
      </c>
      <c r="J31" s="62">
        <f>SUM(J32:J35)</f>
        <v>17220</v>
      </c>
      <c r="K31" s="62">
        <f>SUM(K32:K35)</f>
        <v>17220</v>
      </c>
      <c r="L31" s="149" t="s">
        <v>26</v>
      </c>
      <c r="M31" s="149" t="s">
        <v>269</v>
      </c>
    </row>
    <row r="32" spans="1:15" s="7" customFormat="1" ht="26.4" x14ac:dyDescent="0.25">
      <c r="A32" s="148"/>
      <c r="B32" s="161"/>
      <c r="C32" s="154"/>
      <c r="D32" s="65" t="s">
        <v>121</v>
      </c>
      <c r="E32" s="61">
        <v>0</v>
      </c>
      <c r="F32" s="63">
        <f t="shared" si="3"/>
        <v>0</v>
      </c>
      <c r="G32" s="61">
        <v>0</v>
      </c>
      <c r="H32" s="61">
        <v>0</v>
      </c>
      <c r="I32" s="61">
        <v>0</v>
      </c>
      <c r="J32" s="61">
        <v>0</v>
      </c>
      <c r="K32" s="61">
        <v>0</v>
      </c>
      <c r="L32" s="154"/>
      <c r="M32" s="154"/>
    </row>
    <row r="33" spans="1:13" s="7" customFormat="1" ht="26.4" x14ac:dyDescent="0.25">
      <c r="A33" s="148"/>
      <c r="B33" s="161"/>
      <c r="C33" s="154"/>
      <c r="D33" s="65" t="s">
        <v>162</v>
      </c>
      <c r="E33" s="61">
        <v>0</v>
      </c>
      <c r="F33" s="63">
        <f t="shared" si="3"/>
        <v>0</v>
      </c>
      <c r="G33" s="61">
        <v>0</v>
      </c>
      <c r="H33" s="61">
        <v>0</v>
      </c>
      <c r="I33" s="61">
        <v>0</v>
      </c>
      <c r="J33" s="61">
        <v>0</v>
      </c>
      <c r="K33" s="61">
        <v>0</v>
      </c>
      <c r="L33" s="154"/>
      <c r="M33" s="154"/>
    </row>
    <row r="34" spans="1:13" s="7" customFormat="1" ht="26.4" x14ac:dyDescent="0.25">
      <c r="A34" s="148"/>
      <c r="B34" s="161"/>
      <c r="C34" s="154"/>
      <c r="D34" s="65" t="s">
        <v>1</v>
      </c>
      <c r="E34" s="63">
        <v>25707</v>
      </c>
      <c r="F34" s="63">
        <f t="shared" ref="F34" si="8">SUM(G34:K34)</f>
        <v>97733</v>
      </c>
      <c r="G34" s="63">
        <v>28853</v>
      </c>
      <c r="H34" s="63">
        <v>17220</v>
      </c>
      <c r="I34" s="63">
        <v>17220</v>
      </c>
      <c r="J34" s="63">
        <v>17220</v>
      </c>
      <c r="K34" s="63">
        <v>17220</v>
      </c>
      <c r="L34" s="154"/>
      <c r="M34" s="154"/>
    </row>
    <row r="35" spans="1:13" s="7" customFormat="1" x14ac:dyDescent="0.25">
      <c r="A35" s="148"/>
      <c r="B35" s="161"/>
      <c r="C35" s="154"/>
      <c r="D35" s="65" t="s">
        <v>16</v>
      </c>
      <c r="E35" s="61">
        <v>0</v>
      </c>
      <c r="F35" s="63">
        <f t="shared" si="3"/>
        <v>0</v>
      </c>
      <c r="G35" s="61">
        <v>0</v>
      </c>
      <c r="H35" s="61">
        <v>0</v>
      </c>
      <c r="I35" s="61">
        <v>0</v>
      </c>
      <c r="J35" s="61">
        <v>0</v>
      </c>
      <c r="K35" s="61">
        <v>0</v>
      </c>
      <c r="L35" s="154"/>
      <c r="M35" s="154"/>
    </row>
    <row r="36" spans="1:13" s="7" customFormat="1" ht="26.25" customHeight="1" x14ac:dyDescent="0.25">
      <c r="A36" s="148" t="s">
        <v>171</v>
      </c>
      <c r="B36" s="153" t="s">
        <v>38</v>
      </c>
      <c r="C36" s="149" t="s">
        <v>45</v>
      </c>
      <c r="D36" s="66" t="s">
        <v>2</v>
      </c>
      <c r="E36" s="62">
        <f>SUM(E37:E40)</f>
        <v>98876</v>
      </c>
      <c r="F36" s="70">
        <f t="shared" si="3"/>
        <v>73852</v>
      </c>
      <c r="G36" s="62">
        <f>SUM(G37:G40)</f>
        <v>37132</v>
      </c>
      <c r="H36" s="62">
        <f>SUM(H37:H40)</f>
        <v>9180</v>
      </c>
      <c r="I36" s="62">
        <f>SUM(I37:I40)</f>
        <v>9180</v>
      </c>
      <c r="J36" s="62">
        <f>SUM(J37:J40)</f>
        <v>9180</v>
      </c>
      <c r="K36" s="62">
        <f>SUM(K37:K40)</f>
        <v>9180</v>
      </c>
      <c r="L36" s="149" t="s">
        <v>26</v>
      </c>
      <c r="M36" s="149" t="s">
        <v>117</v>
      </c>
    </row>
    <row r="37" spans="1:13" s="7" customFormat="1" ht="30.75" customHeight="1" x14ac:dyDescent="0.25">
      <c r="A37" s="148"/>
      <c r="B37" s="153"/>
      <c r="C37" s="154"/>
      <c r="D37" s="65" t="s">
        <v>121</v>
      </c>
      <c r="E37" s="61">
        <v>0</v>
      </c>
      <c r="F37" s="63">
        <f t="shared" si="3"/>
        <v>0</v>
      </c>
      <c r="G37" s="61">
        <v>0</v>
      </c>
      <c r="H37" s="61">
        <v>0</v>
      </c>
      <c r="I37" s="61">
        <v>0</v>
      </c>
      <c r="J37" s="61">
        <v>0</v>
      </c>
      <c r="K37" s="61">
        <v>0</v>
      </c>
      <c r="L37" s="154"/>
      <c r="M37" s="154"/>
    </row>
    <row r="38" spans="1:13" s="7" customFormat="1" ht="28.5" customHeight="1" x14ac:dyDescent="0.25">
      <c r="A38" s="148"/>
      <c r="B38" s="153"/>
      <c r="C38" s="154"/>
      <c r="D38" s="65" t="s">
        <v>162</v>
      </c>
      <c r="E38" s="61">
        <v>0</v>
      </c>
      <c r="F38" s="63">
        <f t="shared" si="3"/>
        <v>0</v>
      </c>
      <c r="G38" s="61">
        <v>0</v>
      </c>
      <c r="H38" s="61">
        <v>0</v>
      </c>
      <c r="I38" s="61">
        <v>0</v>
      </c>
      <c r="J38" s="61">
        <v>0</v>
      </c>
      <c r="K38" s="61">
        <v>0</v>
      </c>
      <c r="L38" s="154"/>
      <c r="M38" s="154"/>
    </row>
    <row r="39" spans="1:13" s="7" customFormat="1" ht="35.25" customHeight="1" x14ac:dyDescent="0.25">
      <c r="A39" s="148"/>
      <c r="B39" s="153"/>
      <c r="C39" s="154"/>
      <c r="D39" s="65" t="s">
        <v>1</v>
      </c>
      <c r="E39" s="63">
        <v>98876</v>
      </c>
      <c r="F39" s="63">
        <f t="shared" ref="F39" si="9">SUM(G39:K39)</f>
        <v>73852</v>
      </c>
      <c r="G39" s="63">
        <v>37132</v>
      </c>
      <c r="H39" s="63">
        <v>9180</v>
      </c>
      <c r="I39" s="63">
        <v>9180</v>
      </c>
      <c r="J39" s="63">
        <v>9180</v>
      </c>
      <c r="K39" s="63">
        <v>9180</v>
      </c>
      <c r="L39" s="154"/>
      <c r="M39" s="154"/>
    </row>
    <row r="40" spans="1:13" s="7" customFormat="1" ht="37.5" customHeight="1" x14ac:dyDescent="0.25">
      <c r="A40" s="148"/>
      <c r="B40" s="153"/>
      <c r="C40" s="154"/>
      <c r="D40" s="65" t="s">
        <v>16</v>
      </c>
      <c r="E40" s="61">
        <v>0</v>
      </c>
      <c r="F40" s="63">
        <f t="shared" si="3"/>
        <v>0</v>
      </c>
      <c r="G40" s="61">
        <v>0</v>
      </c>
      <c r="H40" s="61">
        <v>0</v>
      </c>
      <c r="I40" s="61">
        <v>0</v>
      </c>
      <c r="J40" s="61">
        <v>0</v>
      </c>
      <c r="K40" s="61">
        <v>0</v>
      </c>
      <c r="L40" s="154"/>
      <c r="M40" s="154"/>
    </row>
    <row r="41" spans="1:13" s="7" customFormat="1" ht="23.25" customHeight="1" x14ac:dyDescent="0.25">
      <c r="A41" s="148" t="s">
        <v>172</v>
      </c>
      <c r="B41" s="153" t="s">
        <v>68</v>
      </c>
      <c r="C41" s="149" t="s">
        <v>45</v>
      </c>
      <c r="D41" s="66" t="s">
        <v>2</v>
      </c>
      <c r="E41" s="62">
        <f>SUM(E42:E45)</f>
        <v>1017</v>
      </c>
      <c r="F41" s="70">
        <f t="shared" si="3"/>
        <v>15756</v>
      </c>
      <c r="G41" s="62">
        <f>SUM(G42:G45)</f>
        <v>3368</v>
      </c>
      <c r="H41" s="62">
        <f>SUM(H42:H45)</f>
        <v>3097</v>
      </c>
      <c r="I41" s="62">
        <f>SUM(I42:I45)</f>
        <v>3097</v>
      </c>
      <c r="J41" s="62">
        <f>SUM(J42:J45)</f>
        <v>3097</v>
      </c>
      <c r="K41" s="62">
        <f>SUM(K42:K45)</f>
        <v>3097</v>
      </c>
      <c r="L41" s="149" t="s">
        <v>26</v>
      </c>
      <c r="M41" s="149" t="s">
        <v>118</v>
      </c>
    </row>
    <row r="42" spans="1:13" s="7" customFormat="1" ht="26.4" x14ac:dyDescent="0.25">
      <c r="A42" s="148"/>
      <c r="B42" s="153"/>
      <c r="C42" s="154"/>
      <c r="D42" s="65" t="s">
        <v>121</v>
      </c>
      <c r="E42" s="61">
        <v>0</v>
      </c>
      <c r="F42" s="63">
        <f t="shared" si="3"/>
        <v>0</v>
      </c>
      <c r="G42" s="61">
        <v>0</v>
      </c>
      <c r="H42" s="61">
        <v>0</v>
      </c>
      <c r="I42" s="61">
        <v>0</v>
      </c>
      <c r="J42" s="61">
        <v>0</v>
      </c>
      <c r="K42" s="61">
        <v>0</v>
      </c>
      <c r="L42" s="154"/>
      <c r="M42" s="154"/>
    </row>
    <row r="43" spans="1:13" s="7" customFormat="1" ht="26.4" x14ac:dyDescent="0.25">
      <c r="A43" s="148"/>
      <c r="B43" s="153"/>
      <c r="C43" s="154"/>
      <c r="D43" s="65" t="s">
        <v>162</v>
      </c>
      <c r="E43" s="61">
        <v>0</v>
      </c>
      <c r="F43" s="63">
        <f t="shared" si="3"/>
        <v>0</v>
      </c>
      <c r="G43" s="61">
        <v>0</v>
      </c>
      <c r="H43" s="61">
        <v>0</v>
      </c>
      <c r="I43" s="61">
        <v>0</v>
      </c>
      <c r="J43" s="61">
        <v>0</v>
      </c>
      <c r="K43" s="61">
        <v>0</v>
      </c>
      <c r="L43" s="154"/>
      <c r="M43" s="154"/>
    </row>
    <row r="44" spans="1:13" s="7" customFormat="1" ht="26.4" x14ac:dyDescent="0.25">
      <c r="A44" s="148"/>
      <c r="B44" s="153"/>
      <c r="C44" s="154"/>
      <c r="D44" s="65" t="s">
        <v>1</v>
      </c>
      <c r="E44" s="63">
        <v>1017</v>
      </c>
      <c r="F44" s="63">
        <f t="shared" ref="F44" si="10">SUM(G44:K44)</f>
        <v>15756</v>
      </c>
      <c r="G44" s="63">
        <v>3368</v>
      </c>
      <c r="H44" s="63">
        <v>3097</v>
      </c>
      <c r="I44" s="63">
        <v>3097</v>
      </c>
      <c r="J44" s="63">
        <v>3097</v>
      </c>
      <c r="K44" s="63">
        <v>3097</v>
      </c>
      <c r="L44" s="154"/>
      <c r="M44" s="154"/>
    </row>
    <row r="45" spans="1:13" s="7" customFormat="1" x14ac:dyDescent="0.25">
      <c r="A45" s="148"/>
      <c r="B45" s="153"/>
      <c r="C45" s="154"/>
      <c r="D45" s="65" t="s">
        <v>16</v>
      </c>
      <c r="E45" s="61">
        <v>0</v>
      </c>
      <c r="F45" s="63">
        <f t="shared" si="3"/>
        <v>0</v>
      </c>
      <c r="G45" s="61">
        <v>0</v>
      </c>
      <c r="H45" s="61">
        <v>0</v>
      </c>
      <c r="I45" s="61">
        <v>0</v>
      </c>
      <c r="J45" s="61">
        <v>0</v>
      </c>
      <c r="K45" s="61">
        <v>0</v>
      </c>
      <c r="L45" s="154"/>
      <c r="M45" s="154"/>
    </row>
    <row r="46" spans="1:13" s="7" customFormat="1" ht="18.75" customHeight="1" x14ac:dyDescent="0.25">
      <c r="A46" s="148" t="s">
        <v>173</v>
      </c>
      <c r="B46" s="160" t="s">
        <v>70</v>
      </c>
      <c r="C46" s="149" t="s">
        <v>45</v>
      </c>
      <c r="D46" s="66" t="s">
        <v>2</v>
      </c>
      <c r="E46" s="62">
        <f>SUM(E47:E50)</f>
        <v>14781</v>
      </c>
      <c r="F46" s="70">
        <f t="shared" si="3"/>
        <v>55680</v>
      </c>
      <c r="G46" s="62">
        <f>SUM(G47:G50)</f>
        <v>19720</v>
      </c>
      <c r="H46" s="62">
        <f>SUM(H47:H50)</f>
        <v>8990</v>
      </c>
      <c r="I46" s="62">
        <f>SUM(I47:I50)</f>
        <v>8990</v>
      </c>
      <c r="J46" s="62">
        <f>SUM(J47:J50)</f>
        <v>8990</v>
      </c>
      <c r="K46" s="62">
        <f>SUM(K47:K50)</f>
        <v>8990</v>
      </c>
      <c r="L46" s="149" t="s">
        <v>26</v>
      </c>
      <c r="M46" s="149" t="s">
        <v>49</v>
      </c>
    </row>
    <row r="47" spans="1:13" s="7" customFormat="1" ht="26.4" x14ac:dyDescent="0.25">
      <c r="A47" s="148"/>
      <c r="B47" s="161"/>
      <c r="C47" s="154"/>
      <c r="D47" s="65" t="s">
        <v>121</v>
      </c>
      <c r="E47" s="61">
        <v>0</v>
      </c>
      <c r="F47" s="63">
        <f t="shared" ref="F47:F110" si="11">SUM(G47:K47)</f>
        <v>0</v>
      </c>
      <c r="G47" s="61">
        <v>0</v>
      </c>
      <c r="H47" s="61">
        <v>0</v>
      </c>
      <c r="I47" s="61">
        <v>0</v>
      </c>
      <c r="J47" s="61">
        <v>0</v>
      </c>
      <c r="K47" s="61">
        <v>0</v>
      </c>
      <c r="L47" s="154"/>
      <c r="M47" s="154"/>
    </row>
    <row r="48" spans="1:13" s="7" customFormat="1" ht="26.4" x14ac:dyDescent="0.25">
      <c r="A48" s="148"/>
      <c r="B48" s="161"/>
      <c r="C48" s="154"/>
      <c r="D48" s="65" t="s">
        <v>162</v>
      </c>
      <c r="E48" s="61">
        <v>0</v>
      </c>
      <c r="F48" s="63">
        <f t="shared" si="11"/>
        <v>0</v>
      </c>
      <c r="G48" s="61">
        <v>0</v>
      </c>
      <c r="H48" s="61">
        <v>0</v>
      </c>
      <c r="I48" s="61">
        <v>0</v>
      </c>
      <c r="J48" s="61">
        <v>0</v>
      </c>
      <c r="K48" s="61">
        <v>0</v>
      </c>
      <c r="L48" s="154"/>
      <c r="M48" s="154"/>
    </row>
    <row r="49" spans="1:13" s="7" customFormat="1" ht="26.4" x14ac:dyDescent="0.25">
      <c r="A49" s="148"/>
      <c r="B49" s="161"/>
      <c r="C49" s="154"/>
      <c r="D49" s="65" t="s">
        <v>1</v>
      </c>
      <c r="E49" s="63">
        <v>14781</v>
      </c>
      <c r="F49" s="63">
        <f t="shared" ref="F49" si="12">SUM(G49:K49)</f>
        <v>55680</v>
      </c>
      <c r="G49" s="63">
        <v>19720</v>
      </c>
      <c r="H49" s="63">
        <v>8990</v>
      </c>
      <c r="I49" s="63">
        <v>8990</v>
      </c>
      <c r="J49" s="63">
        <v>8990</v>
      </c>
      <c r="K49" s="63">
        <v>8990</v>
      </c>
      <c r="L49" s="154"/>
      <c r="M49" s="154"/>
    </row>
    <row r="50" spans="1:13" s="7" customFormat="1" x14ac:dyDescent="0.25">
      <c r="A50" s="148"/>
      <c r="B50" s="161"/>
      <c r="C50" s="154"/>
      <c r="D50" s="65" t="s">
        <v>16</v>
      </c>
      <c r="E50" s="61">
        <v>0</v>
      </c>
      <c r="F50" s="63">
        <f t="shared" si="11"/>
        <v>0</v>
      </c>
      <c r="G50" s="61">
        <v>0</v>
      </c>
      <c r="H50" s="61">
        <v>0</v>
      </c>
      <c r="I50" s="61">
        <v>0</v>
      </c>
      <c r="J50" s="61">
        <v>0</v>
      </c>
      <c r="K50" s="61">
        <v>0</v>
      </c>
      <c r="L50" s="154"/>
      <c r="M50" s="154"/>
    </row>
    <row r="51" spans="1:13" s="7" customFormat="1" ht="17.25" customHeight="1" x14ac:dyDescent="0.25">
      <c r="A51" s="148" t="s">
        <v>174</v>
      </c>
      <c r="B51" s="153" t="s">
        <v>175</v>
      </c>
      <c r="C51" s="149" t="s">
        <v>45</v>
      </c>
      <c r="D51" s="66" t="s">
        <v>2</v>
      </c>
      <c r="E51" s="62">
        <f>SUM(E52:E55)</f>
        <v>981</v>
      </c>
      <c r="F51" s="70">
        <f t="shared" si="11"/>
        <v>5160</v>
      </c>
      <c r="G51" s="62">
        <f>SUM(G52:G55)</f>
        <v>1032</v>
      </c>
      <c r="H51" s="62">
        <f>SUM(H52:H55)</f>
        <v>1032</v>
      </c>
      <c r="I51" s="62">
        <f>SUM(I52:I55)</f>
        <v>1032</v>
      </c>
      <c r="J51" s="62">
        <f>SUM(J52:J55)</f>
        <v>1032</v>
      </c>
      <c r="K51" s="62">
        <f>SUM(K52:K55)</f>
        <v>1032</v>
      </c>
      <c r="L51" s="149" t="s">
        <v>26</v>
      </c>
      <c r="M51" s="149" t="s">
        <v>50</v>
      </c>
    </row>
    <row r="52" spans="1:13" s="7" customFormat="1" ht="26.4" x14ac:dyDescent="0.25">
      <c r="A52" s="148"/>
      <c r="B52" s="153"/>
      <c r="C52" s="154"/>
      <c r="D52" s="65" t="s">
        <v>121</v>
      </c>
      <c r="E52" s="61">
        <v>0</v>
      </c>
      <c r="F52" s="63">
        <f t="shared" si="11"/>
        <v>0</v>
      </c>
      <c r="G52" s="61">
        <v>0</v>
      </c>
      <c r="H52" s="61">
        <v>0</v>
      </c>
      <c r="I52" s="61">
        <v>0</v>
      </c>
      <c r="J52" s="61">
        <v>0</v>
      </c>
      <c r="K52" s="61">
        <v>0</v>
      </c>
      <c r="L52" s="154"/>
      <c r="M52" s="154"/>
    </row>
    <row r="53" spans="1:13" s="7" customFormat="1" ht="26.4" x14ac:dyDescent="0.25">
      <c r="A53" s="148"/>
      <c r="B53" s="153"/>
      <c r="C53" s="154"/>
      <c r="D53" s="65" t="s">
        <v>162</v>
      </c>
      <c r="E53" s="61">
        <v>0</v>
      </c>
      <c r="F53" s="63">
        <f t="shared" si="11"/>
        <v>0</v>
      </c>
      <c r="G53" s="61">
        <v>0</v>
      </c>
      <c r="H53" s="61">
        <v>0</v>
      </c>
      <c r="I53" s="61">
        <v>0</v>
      </c>
      <c r="J53" s="61">
        <v>0</v>
      </c>
      <c r="K53" s="61">
        <v>0</v>
      </c>
      <c r="L53" s="154"/>
      <c r="M53" s="154"/>
    </row>
    <row r="54" spans="1:13" s="7" customFormat="1" ht="26.4" x14ac:dyDescent="0.25">
      <c r="A54" s="148"/>
      <c r="B54" s="153"/>
      <c r="C54" s="154"/>
      <c r="D54" s="65" t="s">
        <v>1</v>
      </c>
      <c r="E54" s="63">
        <v>981</v>
      </c>
      <c r="F54" s="63">
        <f t="shared" ref="F54" si="13">SUM(G54:K54)</f>
        <v>5160</v>
      </c>
      <c r="G54" s="63">
        <v>1032</v>
      </c>
      <c r="H54" s="63">
        <v>1032</v>
      </c>
      <c r="I54" s="63">
        <v>1032</v>
      </c>
      <c r="J54" s="63">
        <v>1032</v>
      </c>
      <c r="K54" s="63">
        <v>1032</v>
      </c>
      <c r="L54" s="154"/>
      <c r="M54" s="154"/>
    </row>
    <row r="55" spans="1:13" s="7" customFormat="1" x14ac:dyDescent="0.25">
      <c r="A55" s="148"/>
      <c r="B55" s="153"/>
      <c r="C55" s="154"/>
      <c r="D55" s="65" t="s">
        <v>16</v>
      </c>
      <c r="E55" s="61">
        <v>0</v>
      </c>
      <c r="F55" s="63">
        <f t="shared" si="11"/>
        <v>0</v>
      </c>
      <c r="G55" s="61">
        <v>0</v>
      </c>
      <c r="H55" s="61">
        <v>0</v>
      </c>
      <c r="I55" s="61">
        <v>0</v>
      </c>
      <c r="J55" s="61">
        <v>0</v>
      </c>
      <c r="K55" s="61">
        <v>0</v>
      </c>
      <c r="L55" s="154"/>
      <c r="M55" s="154"/>
    </row>
    <row r="56" spans="1:13" s="7" customFormat="1" ht="22.5" customHeight="1" x14ac:dyDescent="0.25">
      <c r="A56" s="148" t="s">
        <v>176</v>
      </c>
      <c r="B56" s="153" t="s">
        <v>39</v>
      </c>
      <c r="C56" s="149" t="s">
        <v>45</v>
      </c>
      <c r="D56" s="66" t="s">
        <v>37</v>
      </c>
      <c r="E56" s="62">
        <f>SUM(E57:E61)</f>
        <v>130520</v>
      </c>
      <c r="F56" s="70">
        <f>SUM(G56:K56)</f>
        <v>476254</v>
      </c>
      <c r="G56" s="62">
        <f>SUM(G57:G61)</f>
        <v>123394</v>
      </c>
      <c r="H56" s="62">
        <f t="shared" ref="H56:K56" si="14">SUM(H57:H61)</f>
        <v>88215</v>
      </c>
      <c r="I56" s="62">
        <f t="shared" si="14"/>
        <v>88215</v>
      </c>
      <c r="J56" s="62">
        <f t="shared" si="14"/>
        <v>88215</v>
      </c>
      <c r="K56" s="62">
        <f t="shared" si="14"/>
        <v>88215</v>
      </c>
      <c r="L56" s="149" t="s">
        <v>26</v>
      </c>
      <c r="M56" s="149" t="s">
        <v>51</v>
      </c>
    </row>
    <row r="57" spans="1:13" s="7" customFormat="1" ht="26.4" x14ac:dyDescent="0.25">
      <c r="A57" s="148"/>
      <c r="B57" s="153"/>
      <c r="C57" s="154"/>
      <c r="D57" s="65" t="s">
        <v>121</v>
      </c>
      <c r="E57" s="61">
        <v>0</v>
      </c>
      <c r="F57" s="63">
        <f t="shared" si="11"/>
        <v>0</v>
      </c>
      <c r="G57" s="61">
        <v>0</v>
      </c>
      <c r="H57" s="61">
        <v>0</v>
      </c>
      <c r="I57" s="61">
        <v>0</v>
      </c>
      <c r="J57" s="61">
        <v>0</v>
      </c>
      <c r="K57" s="61">
        <v>0</v>
      </c>
      <c r="L57" s="154"/>
      <c r="M57" s="154"/>
    </row>
    <row r="58" spans="1:13" s="7" customFormat="1" ht="26.4" x14ac:dyDescent="0.25">
      <c r="A58" s="148"/>
      <c r="B58" s="153"/>
      <c r="C58" s="154"/>
      <c r="D58" s="65" t="s">
        <v>162</v>
      </c>
      <c r="E58" s="61">
        <v>0</v>
      </c>
      <c r="F58" s="63">
        <f t="shared" si="11"/>
        <v>0</v>
      </c>
      <c r="G58" s="61">
        <v>0</v>
      </c>
      <c r="H58" s="61">
        <v>0</v>
      </c>
      <c r="I58" s="61">
        <v>0</v>
      </c>
      <c r="J58" s="61">
        <v>0</v>
      </c>
      <c r="K58" s="61">
        <v>0</v>
      </c>
      <c r="L58" s="154"/>
      <c r="M58" s="154"/>
    </row>
    <row r="59" spans="1:13" s="7" customFormat="1" ht="26.4" x14ac:dyDescent="0.25">
      <c r="A59" s="148"/>
      <c r="B59" s="153"/>
      <c r="C59" s="154"/>
      <c r="D59" s="65" t="s">
        <v>1</v>
      </c>
      <c r="E59" s="63">
        <v>98979</v>
      </c>
      <c r="F59" s="63">
        <f t="shared" ref="F59:F60" si="15">SUM(G59:K59)</f>
        <v>340305</v>
      </c>
      <c r="G59" s="63">
        <v>92085</v>
      </c>
      <c r="H59" s="63">
        <v>62055</v>
      </c>
      <c r="I59" s="63">
        <v>62055</v>
      </c>
      <c r="J59" s="63">
        <v>62055</v>
      </c>
      <c r="K59" s="63">
        <v>62055</v>
      </c>
      <c r="L59" s="154"/>
      <c r="M59" s="154"/>
    </row>
    <row r="60" spans="1:13" s="7" customFormat="1" ht="26.4" x14ac:dyDescent="0.25">
      <c r="A60" s="148"/>
      <c r="B60" s="153"/>
      <c r="C60" s="154"/>
      <c r="D60" s="100" t="s">
        <v>270</v>
      </c>
      <c r="E60" s="101">
        <v>31541</v>
      </c>
      <c r="F60" s="102">
        <f t="shared" si="15"/>
        <v>135949</v>
      </c>
      <c r="G60" s="101">
        <v>31309</v>
      </c>
      <c r="H60" s="101">
        <v>26160</v>
      </c>
      <c r="I60" s="101">
        <v>26160</v>
      </c>
      <c r="J60" s="101">
        <v>26160</v>
      </c>
      <c r="K60" s="101">
        <v>26160</v>
      </c>
      <c r="L60" s="154"/>
      <c r="M60" s="154"/>
    </row>
    <row r="61" spans="1:13" s="7" customFormat="1" x14ac:dyDescent="0.25">
      <c r="A61" s="148"/>
      <c r="B61" s="153"/>
      <c r="C61" s="154"/>
      <c r="D61" s="65" t="s">
        <v>16</v>
      </c>
      <c r="E61" s="61">
        <v>0</v>
      </c>
      <c r="F61" s="63">
        <f t="shared" si="11"/>
        <v>0</v>
      </c>
      <c r="G61" s="61">
        <v>0</v>
      </c>
      <c r="H61" s="61">
        <v>0</v>
      </c>
      <c r="I61" s="61">
        <v>0</v>
      </c>
      <c r="J61" s="61">
        <v>0</v>
      </c>
      <c r="K61" s="61">
        <v>0</v>
      </c>
      <c r="L61" s="154"/>
      <c r="M61" s="154"/>
    </row>
    <row r="62" spans="1:13" s="7" customFormat="1" ht="21.75" customHeight="1" x14ac:dyDescent="0.25">
      <c r="A62" s="148" t="s">
        <v>177</v>
      </c>
      <c r="B62" s="160" t="s">
        <v>74</v>
      </c>
      <c r="C62" s="149" t="s">
        <v>45</v>
      </c>
      <c r="D62" s="66" t="s">
        <v>2</v>
      </c>
      <c r="E62" s="62">
        <f>SUM(E63:E66)</f>
        <v>90057</v>
      </c>
      <c r="F62" s="70">
        <f t="shared" si="11"/>
        <v>377959</v>
      </c>
      <c r="G62" s="62">
        <f>SUM(G63:G66)</f>
        <v>29887</v>
      </c>
      <c r="H62" s="62">
        <f>SUM(H63:H66)</f>
        <v>87018</v>
      </c>
      <c r="I62" s="62">
        <f>SUM(I63:I66)</f>
        <v>87018</v>
      </c>
      <c r="J62" s="62">
        <f>SUM(J63:J66)</f>
        <v>87018</v>
      </c>
      <c r="K62" s="62">
        <f>SUM(K63:K66)</f>
        <v>87018</v>
      </c>
      <c r="L62" s="149" t="s">
        <v>26</v>
      </c>
      <c r="M62" s="149" t="s">
        <v>52</v>
      </c>
    </row>
    <row r="63" spans="1:13" s="7" customFormat="1" ht="26.4" x14ac:dyDescent="0.25">
      <c r="A63" s="148"/>
      <c r="B63" s="161"/>
      <c r="C63" s="154"/>
      <c r="D63" s="65" t="s">
        <v>121</v>
      </c>
      <c r="E63" s="61">
        <v>0</v>
      </c>
      <c r="F63" s="63">
        <f t="shared" si="11"/>
        <v>0</v>
      </c>
      <c r="G63" s="61">
        <v>0</v>
      </c>
      <c r="H63" s="61">
        <v>0</v>
      </c>
      <c r="I63" s="61">
        <v>0</v>
      </c>
      <c r="J63" s="61">
        <v>0</v>
      </c>
      <c r="K63" s="61">
        <v>0</v>
      </c>
      <c r="L63" s="154"/>
      <c r="M63" s="154"/>
    </row>
    <row r="64" spans="1:13" s="7" customFormat="1" ht="26.4" x14ac:dyDescent="0.25">
      <c r="A64" s="148"/>
      <c r="B64" s="161"/>
      <c r="C64" s="154"/>
      <c r="D64" s="65" t="s">
        <v>162</v>
      </c>
      <c r="E64" s="61">
        <v>0</v>
      </c>
      <c r="F64" s="63">
        <f t="shared" si="11"/>
        <v>0</v>
      </c>
      <c r="G64" s="61">
        <v>0</v>
      </c>
      <c r="H64" s="61">
        <v>0</v>
      </c>
      <c r="I64" s="61">
        <v>0</v>
      </c>
      <c r="J64" s="61">
        <v>0</v>
      </c>
      <c r="K64" s="61">
        <v>0</v>
      </c>
      <c r="L64" s="154"/>
      <c r="M64" s="154"/>
    </row>
    <row r="65" spans="1:13" s="7" customFormat="1" ht="26.4" x14ac:dyDescent="0.25">
      <c r="A65" s="148"/>
      <c r="B65" s="161"/>
      <c r="C65" s="154"/>
      <c r="D65" s="65" t="s">
        <v>1</v>
      </c>
      <c r="E65" s="63">
        <v>90057</v>
      </c>
      <c r="F65" s="63">
        <f t="shared" ref="F65" si="16">SUM(G65:K65)</f>
        <v>377959</v>
      </c>
      <c r="G65" s="63">
        <v>29887</v>
      </c>
      <c r="H65" s="63">
        <v>87018</v>
      </c>
      <c r="I65" s="63">
        <v>87018</v>
      </c>
      <c r="J65" s="63">
        <v>87018</v>
      </c>
      <c r="K65" s="63">
        <v>87018</v>
      </c>
      <c r="L65" s="154"/>
      <c r="M65" s="154"/>
    </row>
    <row r="66" spans="1:13" s="7" customFormat="1" ht="30" customHeight="1" x14ac:dyDescent="0.25">
      <c r="A66" s="148"/>
      <c r="B66" s="161"/>
      <c r="C66" s="154"/>
      <c r="D66" s="65" t="s">
        <v>16</v>
      </c>
      <c r="E66" s="61">
        <v>0</v>
      </c>
      <c r="F66" s="63">
        <f t="shared" si="11"/>
        <v>0</v>
      </c>
      <c r="G66" s="61">
        <v>0</v>
      </c>
      <c r="H66" s="61">
        <v>0</v>
      </c>
      <c r="I66" s="61">
        <v>0</v>
      </c>
      <c r="J66" s="61">
        <v>0</v>
      </c>
      <c r="K66" s="61">
        <v>0</v>
      </c>
      <c r="L66" s="154"/>
      <c r="M66" s="154"/>
    </row>
    <row r="67" spans="1:13" s="7" customFormat="1" ht="17.25" customHeight="1" x14ac:dyDescent="0.25">
      <c r="A67" s="148" t="s">
        <v>178</v>
      </c>
      <c r="B67" s="160" t="s">
        <v>76</v>
      </c>
      <c r="C67" s="149" t="s">
        <v>45</v>
      </c>
      <c r="D67" s="66" t="s">
        <v>2</v>
      </c>
      <c r="E67" s="62">
        <f>SUM(E68:E71)</f>
        <v>139549</v>
      </c>
      <c r="F67" s="70">
        <f t="shared" si="11"/>
        <v>107583</v>
      </c>
      <c r="G67" s="62">
        <f>SUM(G68:G71)</f>
        <v>47583</v>
      </c>
      <c r="H67" s="62">
        <f>SUM(H68:H71)</f>
        <v>15000</v>
      </c>
      <c r="I67" s="62">
        <f>SUM(I68:I71)</f>
        <v>15000</v>
      </c>
      <c r="J67" s="62">
        <f>SUM(J68:J71)</f>
        <v>15000</v>
      </c>
      <c r="K67" s="62">
        <f>SUM(K68:K71)</f>
        <v>15000</v>
      </c>
      <c r="L67" s="149" t="s">
        <v>26</v>
      </c>
      <c r="M67" s="149" t="s">
        <v>53</v>
      </c>
    </row>
    <row r="68" spans="1:13" s="7" customFormat="1" ht="26.4" x14ac:dyDescent="0.25">
      <c r="A68" s="148"/>
      <c r="B68" s="161"/>
      <c r="C68" s="154"/>
      <c r="D68" s="65" t="s">
        <v>121</v>
      </c>
      <c r="E68" s="61">
        <v>0</v>
      </c>
      <c r="F68" s="63">
        <f t="shared" si="11"/>
        <v>0</v>
      </c>
      <c r="G68" s="61">
        <v>0</v>
      </c>
      <c r="H68" s="61">
        <v>0</v>
      </c>
      <c r="I68" s="61">
        <v>0</v>
      </c>
      <c r="J68" s="61">
        <v>0</v>
      </c>
      <c r="K68" s="61">
        <v>0</v>
      </c>
      <c r="L68" s="154"/>
      <c r="M68" s="154"/>
    </row>
    <row r="69" spans="1:13" s="7" customFormat="1" ht="26.4" x14ac:dyDescent="0.25">
      <c r="A69" s="148"/>
      <c r="B69" s="161"/>
      <c r="C69" s="154"/>
      <c r="D69" s="65" t="s">
        <v>162</v>
      </c>
      <c r="E69" s="61">
        <v>0</v>
      </c>
      <c r="F69" s="63">
        <f t="shared" si="11"/>
        <v>0</v>
      </c>
      <c r="G69" s="61">
        <v>0</v>
      </c>
      <c r="H69" s="61">
        <v>0</v>
      </c>
      <c r="I69" s="61">
        <v>0</v>
      </c>
      <c r="J69" s="61">
        <v>0</v>
      </c>
      <c r="K69" s="61">
        <v>0</v>
      </c>
      <c r="L69" s="154"/>
      <c r="M69" s="154"/>
    </row>
    <row r="70" spans="1:13" s="7" customFormat="1" ht="26.4" x14ac:dyDescent="0.25">
      <c r="A70" s="148"/>
      <c r="B70" s="161"/>
      <c r="C70" s="154"/>
      <c r="D70" s="65" t="s">
        <v>1</v>
      </c>
      <c r="E70" s="63">
        <v>139549</v>
      </c>
      <c r="F70" s="63">
        <f t="shared" ref="F70" si="17">SUM(G70:K70)</f>
        <v>107583</v>
      </c>
      <c r="G70" s="63">
        <v>47583</v>
      </c>
      <c r="H70" s="63">
        <v>15000</v>
      </c>
      <c r="I70" s="63">
        <v>15000</v>
      </c>
      <c r="J70" s="63">
        <v>15000</v>
      </c>
      <c r="K70" s="63">
        <v>15000</v>
      </c>
      <c r="L70" s="154"/>
      <c r="M70" s="154"/>
    </row>
    <row r="71" spans="1:13" s="7" customFormat="1" x14ac:dyDescent="0.25">
      <c r="A71" s="148"/>
      <c r="B71" s="161"/>
      <c r="C71" s="154"/>
      <c r="D71" s="65" t="s">
        <v>16</v>
      </c>
      <c r="E71" s="61">
        <v>0</v>
      </c>
      <c r="F71" s="63">
        <f t="shared" si="11"/>
        <v>0</v>
      </c>
      <c r="G71" s="61">
        <v>0</v>
      </c>
      <c r="H71" s="61">
        <v>0</v>
      </c>
      <c r="I71" s="61">
        <v>0</v>
      </c>
      <c r="J71" s="61">
        <v>0</v>
      </c>
      <c r="K71" s="61">
        <v>0</v>
      </c>
      <c r="L71" s="154"/>
      <c r="M71" s="154"/>
    </row>
    <row r="72" spans="1:13" s="7" customFormat="1" ht="15.75" customHeight="1" x14ac:dyDescent="0.25">
      <c r="A72" s="148" t="s">
        <v>179</v>
      </c>
      <c r="B72" s="160" t="s">
        <v>78</v>
      </c>
      <c r="C72" s="149" t="s">
        <v>45</v>
      </c>
      <c r="D72" s="66" t="s">
        <v>2</v>
      </c>
      <c r="E72" s="62">
        <f>SUM(E73:E76)</f>
        <v>16177</v>
      </c>
      <c r="F72" s="70">
        <f t="shared" si="11"/>
        <v>53572</v>
      </c>
      <c r="G72" s="62">
        <f>SUM(G73:G76)</f>
        <v>3572</v>
      </c>
      <c r="H72" s="62">
        <f>SUM(H73:H76)</f>
        <v>12500</v>
      </c>
      <c r="I72" s="62">
        <f>SUM(I73:I76)</f>
        <v>12500</v>
      </c>
      <c r="J72" s="62">
        <f>SUM(J73:J76)</f>
        <v>12500</v>
      </c>
      <c r="K72" s="62">
        <f>SUM(K73:K76)</f>
        <v>12500</v>
      </c>
      <c r="L72" s="149" t="s">
        <v>26</v>
      </c>
      <c r="M72" s="149" t="s">
        <v>123</v>
      </c>
    </row>
    <row r="73" spans="1:13" s="7" customFormat="1" ht="26.4" x14ac:dyDescent="0.25">
      <c r="A73" s="148"/>
      <c r="B73" s="161"/>
      <c r="C73" s="154"/>
      <c r="D73" s="65" t="s">
        <v>121</v>
      </c>
      <c r="E73" s="61">
        <v>0</v>
      </c>
      <c r="F73" s="63">
        <f t="shared" si="11"/>
        <v>0</v>
      </c>
      <c r="G73" s="61">
        <v>0</v>
      </c>
      <c r="H73" s="61">
        <v>0</v>
      </c>
      <c r="I73" s="61">
        <v>0</v>
      </c>
      <c r="J73" s="61">
        <v>0</v>
      </c>
      <c r="K73" s="61">
        <v>0</v>
      </c>
      <c r="L73" s="154"/>
      <c r="M73" s="154"/>
    </row>
    <row r="74" spans="1:13" s="7" customFormat="1" ht="26.4" x14ac:dyDescent="0.25">
      <c r="A74" s="148"/>
      <c r="B74" s="161"/>
      <c r="C74" s="154"/>
      <c r="D74" s="65" t="s">
        <v>162</v>
      </c>
      <c r="E74" s="61">
        <v>0</v>
      </c>
      <c r="F74" s="63">
        <f t="shared" si="11"/>
        <v>0</v>
      </c>
      <c r="G74" s="61">
        <v>0</v>
      </c>
      <c r="H74" s="61">
        <v>0</v>
      </c>
      <c r="I74" s="61">
        <v>0</v>
      </c>
      <c r="J74" s="61">
        <v>0</v>
      </c>
      <c r="K74" s="61">
        <v>0</v>
      </c>
      <c r="L74" s="154"/>
      <c r="M74" s="154"/>
    </row>
    <row r="75" spans="1:13" s="7" customFormat="1" ht="26.4" x14ac:dyDescent="0.25">
      <c r="A75" s="148"/>
      <c r="B75" s="161"/>
      <c r="C75" s="154"/>
      <c r="D75" s="65" t="s">
        <v>1</v>
      </c>
      <c r="E75" s="63">
        <v>16177</v>
      </c>
      <c r="F75" s="63">
        <f t="shared" ref="F75" si="18">SUM(G75:K75)</f>
        <v>53572</v>
      </c>
      <c r="G75" s="63">
        <v>3572</v>
      </c>
      <c r="H75" s="63">
        <v>12500</v>
      </c>
      <c r="I75" s="63">
        <v>12500</v>
      </c>
      <c r="J75" s="63">
        <v>12500</v>
      </c>
      <c r="K75" s="63">
        <v>12500</v>
      </c>
      <c r="L75" s="154"/>
      <c r="M75" s="154"/>
    </row>
    <row r="76" spans="1:13" s="7" customFormat="1" x14ac:dyDescent="0.25">
      <c r="A76" s="148"/>
      <c r="B76" s="161"/>
      <c r="C76" s="154"/>
      <c r="D76" s="65" t="s">
        <v>16</v>
      </c>
      <c r="E76" s="61">
        <v>0</v>
      </c>
      <c r="F76" s="63">
        <f t="shared" si="11"/>
        <v>0</v>
      </c>
      <c r="G76" s="61">
        <v>0</v>
      </c>
      <c r="H76" s="61">
        <v>0</v>
      </c>
      <c r="I76" s="61">
        <v>0</v>
      </c>
      <c r="J76" s="61">
        <v>0</v>
      </c>
      <c r="K76" s="61">
        <v>0</v>
      </c>
      <c r="L76" s="154"/>
      <c r="M76" s="154"/>
    </row>
    <row r="77" spans="1:13" s="7" customFormat="1" ht="18.75" customHeight="1" x14ac:dyDescent="0.25">
      <c r="A77" s="148" t="s">
        <v>180</v>
      </c>
      <c r="B77" s="160" t="s">
        <v>40</v>
      </c>
      <c r="C77" s="163" t="s">
        <v>45</v>
      </c>
      <c r="D77" s="66" t="s">
        <v>2</v>
      </c>
      <c r="E77" s="62">
        <f>SUM(E78:E81)</f>
        <v>36302</v>
      </c>
      <c r="F77" s="70">
        <f t="shared" si="11"/>
        <v>192309</v>
      </c>
      <c r="G77" s="62">
        <f>SUM(G78:G81)</f>
        <v>40309</v>
      </c>
      <c r="H77" s="62">
        <f>SUM(H78:H81)</f>
        <v>38000</v>
      </c>
      <c r="I77" s="62">
        <f>SUM(I78:I81)</f>
        <v>38000</v>
      </c>
      <c r="J77" s="62">
        <f>SUM(J78:J81)</f>
        <v>38000</v>
      </c>
      <c r="K77" s="62">
        <f>SUM(K78:K81)</f>
        <v>38000</v>
      </c>
      <c r="L77" s="149" t="s">
        <v>26</v>
      </c>
      <c r="M77" s="149" t="s">
        <v>127</v>
      </c>
    </row>
    <row r="78" spans="1:13" s="7" customFormat="1" ht="26.4" x14ac:dyDescent="0.25">
      <c r="A78" s="148"/>
      <c r="B78" s="161"/>
      <c r="C78" s="163"/>
      <c r="D78" s="65" t="s">
        <v>121</v>
      </c>
      <c r="E78" s="61">
        <v>0</v>
      </c>
      <c r="F78" s="63">
        <f t="shared" si="11"/>
        <v>0</v>
      </c>
      <c r="G78" s="61">
        <v>0</v>
      </c>
      <c r="H78" s="61">
        <v>0</v>
      </c>
      <c r="I78" s="61">
        <v>0</v>
      </c>
      <c r="J78" s="61">
        <v>0</v>
      </c>
      <c r="K78" s="61">
        <v>0</v>
      </c>
      <c r="L78" s="154"/>
      <c r="M78" s="154"/>
    </row>
    <row r="79" spans="1:13" s="7" customFormat="1" ht="26.4" x14ac:dyDescent="0.25">
      <c r="A79" s="148"/>
      <c r="B79" s="161"/>
      <c r="C79" s="163"/>
      <c r="D79" s="65" t="s">
        <v>162</v>
      </c>
      <c r="E79" s="61">
        <v>0</v>
      </c>
      <c r="F79" s="63">
        <f t="shared" si="11"/>
        <v>0</v>
      </c>
      <c r="G79" s="61">
        <v>0</v>
      </c>
      <c r="H79" s="61">
        <v>0</v>
      </c>
      <c r="I79" s="61">
        <v>0</v>
      </c>
      <c r="J79" s="61">
        <v>0</v>
      </c>
      <c r="K79" s="61">
        <v>0</v>
      </c>
      <c r="L79" s="154"/>
      <c r="M79" s="154"/>
    </row>
    <row r="80" spans="1:13" s="7" customFormat="1" ht="26.4" x14ac:dyDescent="0.25">
      <c r="A80" s="148"/>
      <c r="B80" s="161"/>
      <c r="C80" s="163"/>
      <c r="D80" s="65" t="s">
        <v>1</v>
      </c>
      <c r="E80" s="63">
        <v>36302</v>
      </c>
      <c r="F80" s="63">
        <f t="shared" ref="F80" si="19">SUM(G80:K80)</f>
        <v>192309</v>
      </c>
      <c r="G80" s="63">
        <v>40309</v>
      </c>
      <c r="H80" s="63">
        <v>38000</v>
      </c>
      <c r="I80" s="63">
        <v>38000</v>
      </c>
      <c r="J80" s="63">
        <v>38000</v>
      </c>
      <c r="K80" s="63">
        <v>38000</v>
      </c>
      <c r="L80" s="154"/>
      <c r="M80" s="154"/>
    </row>
    <row r="81" spans="1:15" s="7" customFormat="1" x14ac:dyDescent="0.25">
      <c r="A81" s="148"/>
      <c r="B81" s="161"/>
      <c r="C81" s="163"/>
      <c r="D81" s="65" t="s">
        <v>16</v>
      </c>
      <c r="E81" s="61">
        <v>0</v>
      </c>
      <c r="F81" s="63">
        <f t="shared" si="11"/>
        <v>0</v>
      </c>
      <c r="G81" s="61">
        <v>0</v>
      </c>
      <c r="H81" s="61">
        <v>0</v>
      </c>
      <c r="I81" s="61">
        <v>0</v>
      </c>
      <c r="J81" s="61">
        <v>0</v>
      </c>
      <c r="K81" s="61">
        <v>0</v>
      </c>
      <c r="L81" s="154"/>
      <c r="M81" s="154"/>
    </row>
    <row r="82" spans="1:15" s="7" customFormat="1" ht="21" customHeight="1" x14ac:dyDescent="0.25">
      <c r="A82" s="148" t="s">
        <v>182</v>
      </c>
      <c r="B82" s="160" t="s">
        <v>41</v>
      </c>
      <c r="C82" s="149" t="s">
        <v>45</v>
      </c>
      <c r="D82" s="66" t="s">
        <v>2</v>
      </c>
      <c r="E82" s="62">
        <f>SUM(E83:E86)</f>
        <v>21414</v>
      </c>
      <c r="F82" s="70">
        <f t="shared" si="11"/>
        <v>111538</v>
      </c>
      <c r="G82" s="62">
        <f>SUM(G83:G86)</f>
        <v>22514</v>
      </c>
      <c r="H82" s="62">
        <f>SUM(H83:H86)</f>
        <v>22256</v>
      </c>
      <c r="I82" s="62">
        <f>SUM(I83:I86)</f>
        <v>22256</v>
      </c>
      <c r="J82" s="62">
        <f>SUM(J83:J86)</f>
        <v>22256</v>
      </c>
      <c r="K82" s="62">
        <f>SUM(K83:K86)</f>
        <v>22256</v>
      </c>
      <c r="L82" s="149" t="s">
        <v>26</v>
      </c>
      <c r="M82" s="149" t="s">
        <v>54</v>
      </c>
    </row>
    <row r="83" spans="1:15" s="7" customFormat="1" ht="26.4" x14ac:dyDescent="0.25">
      <c r="A83" s="148"/>
      <c r="B83" s="161"/>
      <c r="C83" s="154"/>
      <c r="D83" s="65" t="s">
        <v>121</v>
      </c>
      <c r="E83" s="61">
        <v>0</v>
      </c>
      <c r="F83" s="63">
        <f t="shared" si="11"/>
        <v>0</v>
      </c>
      <c r="G83" s="61">
        <v>0</v>
      </c>
      <c r="H83" s="61">
        <v>0</v>
      </c>
      <c r="I83" s="61">
        <v>0</v>
      </c>
      <c r="J83" s="61">
        <v>0</v>
      </c>
      <c r="K83" s="61">
        <v>0</v>
      </c>
      <c r="L83" s="154"/>
      <c r="M83" s="154"/>
    </row>
    <row r="84" spans="1:15" s="7" customFormat="1" ht="26.4" x14ac:dyDescent="0.25">
      <c r="A84" s="148"/>
      <c r="B84" s="161"/>
      <c r="C84" s="154"/>
      <c r="D84" s="65" t="s">
        <v>162</v>
      </c>
      <c r="E84" s="61">
        <v>0</v>
      </c>
      <c r="F84" s="63">
        <f t="shared" si="11"/>
        <v>0</v>
      </c>
      <c r="G84" s="61">
        <v>0</v>
      </c>
      <c r="H84" s="61">
        <v>0</v>
      </c>
      <c r="I84" s="61">
        <v>0</v>
      </c>
      <c r="J84" s="61">
        <v>0</v>
      </c>
      <c r="K84" s="61">
        <v>0</v>
      </c>
      <c r="L84" s="154"/>
      <c r="M84" s="154"/>
    </row>
    <row r="85" spans="1:15" s="7" customFormat="1" ht="26.4" x14ac:dyDescent="0.25">
      <c r="A85" s="148"/>
      <c r="B85" s="161"/>
      <c r="C85" s="154"/>
      <c r="D85" s="65" t="s">
        <v>1</v>
      </c>
      <c r="E85" s="63">
        <v>21414</v>
      </c>
      <c r="F85" s="63">
        <f t="shared" ref="F85" si="20">SUM(G85:K85)</f>
        <v>111538</v>
      </c>
      <c r="G85" s="63">
        <v>22514</v>
      </c>
      <c r="H85" s="63">
        <v>22256</v>
      </c>
      <c r="I85" s="63">
        <v>22256</v>
      </c>
      <c r="J85" s="63">
        <v>22256</v>
      </c>
      <c r="K85" s="63">
        <v>22256</v>
      </c>
      <c r="L85" s="154"/>
      <c r="M85" s="154"/>
    </row>
    <row r="86" spans="1:15" s="7" customFormat="1" x14ac:dyDescent="0.25">
      <c r="A86" s="148"/>
      <c r="B86" s="161"/>
      <c r="C86" s="154"/>
      <c r="D86" s="65" t="s">
        <v>16</v>
      </c>
      <c r="E86" s="61">
        <v>0</v>
      </c>
      <c r="F86" s="63">
        <f t="shared" si="11"/>
        <v>0</v>
      </c>
      <c r="G86" s="61">
        <v>0</v>
      </c>
      <c r="H86" s="61">
        <v>0</v>
      </c>
      <c r="I86" s="61">
        <v>0</v>
      </c>
      <c r="J86" s="61">
        <v>0</v>
      </c>
      <c r="K86" s="61">
        <v>0</v>
      </c>
      <c r="L86" s="154"/>
      <c r="M86" s="154"/>
    </row>
    <row r="87" spans="1:15" s="30" customFormat="1" ht="21" customHeight="1" x14ac:dyDescent="0.25">
      <c r="A87" s="156" t="s">
        <v>181</v>
      </c>
      <c r="B87" s="157"/>
      <c r="C87" s="157"/>
      <c r="D87" s="157"/>
      <c r="E87" s="157"/>
      <c r="F87" s="157"/>
      <c r="G87" s="157"/>
      <c r="H87" s="157"/>
      <c r="I87" s="157"/>
      <c r="J87" s="157"/>
      <c r="K87" s="157"/>
      <c r="L87" s="157"/>
      <c r="M87" s="158"/>
      <c r="N87" s="7"/>
      <c r="O87" s="7"/>
    </row>
    <row r="88" spans="1:15" ht="20.25" customHeight="1" x14ac:dyDescent="0.25">
      <c r="A88" s="164" t="s">
        <v>185</v>
      </c>
      <c r="B88" s="160" t="s">
        <v>183</v>
      </c>
      <c r="C88" s="166" t="s">
        <v>45</v>
      </c>
      <c r="D88" s="66" t="s">
        <v>2</v>
      </c>
      <c r="E88" s="62">
        <f>SUM(E90:E92)</f>
        <v>143795</v>
      </c>
      <c r="F88" s="70">
        <f t="shared" si="11"/>
        <v>189745</v>
      </c>
      <c r="G88" s="62">
        <f>SUM(G90:G92)</f>
        <v>189745</v>
      </c>
      <c r="H88" s="62">
        <f>SUM(H90:H92)</f>
        <v>0</v>
      </c>
      <c r="I88" s="62">
        <f>SUM(I90:I92)</f>
        <v>0</v>
      </c>
      <c r="J88" s="62">
        <f>SUM(J90:J92)</f>
        <v>0</v>
      </c>
      <c r="K88" s="62">
        <f>SUM(K90:K92)</f>
        <v>0</v>
      </c>
      <c r="L88" s="149" t="s">
        <v>48</v>
      </c>
      <c r="M88" s="149" t="s">
        <v>29</v>
      </c>
    </row>
    <row r="89" spans="1:15" ht="26.4" x14ac:dyDescent="0.25">
      <c r="A89" s="165"/>
      <c r="B89" s="161"/>
      <c r="C89" s="167"/>
      <c r="D89" s="65" t="s">
        <v>121</v>
      </c>
      <c r="E89" s="61">
        <v>0</v>
      </c>
      <c r="F89" s="63">
        <f t="shared" ref="F89" si="21">SUM(G89:K89)</f>
        <v>0</v>
      </c>
      <c r="G89" s="61">
        <v>0</v>
      </c>
      <c r="H89" s="61">
        <v>0</v>
      </c>
      <c r="I89" s="61">
        <v>0</v>
      </c>
      <c r="J89" s="61">
        <v>0</v>
      </c>
      <c r="K89" s="61">
        <v>0</v>
      </c>
      <c r="L89" s="154"/>
      <c r="M89" s="154"/>
    </row>
    <row r="90" spans="1:15" ht="26.4" x14ac:dyDescent="0.25">
      <c r="A90" s="165"/>
      <c r="B90" s="161"/>
      <c r="C90" s="167"/>
      <c r="D90" s="65" t="s">
        <v>162</v>
      </c>
      <c r="E90" s="61">
        <v>54762</v>
      </c>
      <c r="F90" s="63">
        <f t="shared" si="11"/>
        <v>103745</v>
      </c>
      <c r="G90" s="61">
        <v>103745</v>
      </c>
      <c r="H90" s="61">
        <v>0</v>
      </c>
      <c r="I90" s="61">
        <v>0</v>
      </c>
      <c r="J90" s="61">
        <v>0</v>
      </c>
      <c r="K90" s="61">
        <v>0</v>
      </c>
      <c r="L90" s="154"/>
      <c r="M90" s="154"/>
    </row>
    <row r="91" spans="1:15" ht="26.4" x14ac:dyDescent="0.25">
      <c r="A91" s="165"/>
      <c r="B91" s="161"/>
      <c r="C91" s="167"/>
      <c r="D91" s="65" t="s">
        <v>1</v>
      </c>
      <c r="E91" s="63">
        <v>89033</v>
      </c>
      <c r="F91" s="63">
        <f t="shared" ref="F91" si="22">SUM(G91:K91)</f>
        <v>86000</v>
      </c>
      <c r="G91" s="63">
        <v>86000</v>
      </c>
      <c r="H91" s="61">
        <v>0</v>
      </c>
      <c r="I91" s="61">
        <v>0</v>
      </c>
      <c r="J91" s="61">
        <v>0</v>
      </c>
      <c r="K91" s="61">
        <v>0</v>
      </c>
      <c r="L91" s="154"/>
      <c r="M91" s="154"/>
    </row>
    <row r="92" spans="1:15" x14ac:dyDescent="0.25">
      <c r="A92" s="165"/>
      <c r="B92" s="161"/>
      <c r="C92" s="167"/>
      <c r="D92" s="65" t="s">
        <v>16</v>
      </c>
      <c r="E92" s="61">
        <v>0</v>
      </c>
      <c r="F92" s="63">
        <f t="shared" si="11"/>
        <v>0</v>
      </c>
      <c r="G92" s="61">
        <v>0</v>
      </c>
      <c r="H92" s="61">
        <v>0</v>
      </c>
      <c r="I92" s="61">
        <v>0</v>
      </c>
      <c r="J92" s="61">
        <v>0</v>
      </c>
      <c r="K92" s="61">
        <v>0</v>
      </c>
      <c r="L92" s="154"/>
      <c r="M92" s="154"/>
    </row>
    <row r="93" spans="1:15" ht="21" customHeight="1" x14ac:dyDescent="0.25">
      <c r="A93" s="159" t="s">
        <v>186</v>
      </c>
      <c r="B93" s="160" t="s">
        <v>46</v>
      </c>
      <c r="C93" s="163" t="s">
        <v>45</v>
      </c>
      <c r="D93" s="66" t="s">
        <v>2</v>
      </c>
      <c r="E93" s="62">
        <f>SUM(E94:E97)</f>
        <v>0</v>
      </c>
      <c r="F93" s="71">
        <f t="shared" si="11"/>
        <v>0</v>
      </c>
      <c r="G93" s="72">
        <f>SUM(G94:G97)</f>
        <v>0</v>
      </c>
      <c r="H93" s="72">
        <f>SUM(H94:H97)</f>
        <v>0</v>
      </c>
      <c r="I93" s="72">
        <f>SUM(I94:I97)</f>
        <v>0</v>
      </c>
      <c r="J93" s="72">
        <f>SUM(J94:J97)</f>
        <v>0</v>
      </c>
      <c r="K93" s="72">
        <f>SUM(K94:K97)</f>
        <v>0</v>
      </c>
      <c r="L93" s="149" t="s">
        <v>26</v>
      </c>
      <c r="M93" s="149" t="s">
        <v>46</v>
      </c>
    </row>
    <row r="94" spans="1:15" ht="26.4" x14ac:dyDescent="0.25">
      <c r="A94" s="159"/>
      <c r="B94" s="161"/>
      <c r="C94" s="163"/>
      <c r="D94" s="65" t="s">
        <v>121</v>
      </c>
      <c r="E94" s="61">
        <v>0</v>
      </c>
      <c r="F94" s="40">
        <f t="shared" si="11"/>
        <v>0</v>
      </c>
      <c r="G94" s="60">
        <v>0</v>
      </c>
      <c r="H94" s="60">
        <v>0</v>
      </c>
      <c r="I94" s="60">
        <v>0</v>
      </c>
      <c r="J94" s="60">
        <v>0</v>
      </c>
      <c r="K94" s="60">
        <v>0</v>
      </c>
      <c r="L94" s="154"/>
      <c r="M94" s="154"/>
    </row>
    <row r="95" spans="1:15" ht="26.4" x14ac:dyDescent="0.25">
      <c r="A95" s="159"/>
      <c r="B95" s="161"/>
      <c r="C95" s="163"/>
      <c r="D95" s="65" t="s">
        <v>162</v>
      </c>
      <c r="E95" s="61">
        <v>0</v>
      </c>
      <c r="F95" s="40">
        <f t="shared" si="11"/>
        <v>0</v>
      </c>
      <c r="G95" s="60">
        <v>0</v>
      </c>
      <c r="H95" s="60">
        <v>0</v>
      </c>
      <c r="I95" s="60">
        <v>0</v>
      </c>
      <c r="J95" s="60">
        <v>0</v>
      </c>
      <c r="K95" s="60">
        <v>0</v>
      </c>
      <c r="L95" s="154"/>
      <c r="M95" s="154"/>
    </row>
    <row r="96" spans="1:15" ht="26.4" x14ac:dyDescent="0.25">
      <c r="A96" s="159"/>
      <c r="B96" s="161"/>
      <c r="C96" s="163"/>
      <c r="D96" s="65" t="s">
        <v>1</v>
      </c>
      <c r="E96" s="61">
        <v>0</v>
      </c>
      <c r="F96" s="40">
        <f t="shared" si="11"/>
        <v>0</v>
      </c>
      <c r="G96" s="60">
        <v>0</v>
      </c>
      <c r="H96" s="60">
        <v>0</v>
      </c>
      <c r="I96" s="60">
        <v>0</v>
      </c>
      <c r="J96" s="60">
        <v>0</v>
      </c>
      <c r="K96" s="60">
        <v>0</v>
      </c>
      <c r="L96" s="154"/>
      <c r="M96" s="154"/>
    </row>
    <row r="97" spans="1:15" x14ac:dyDescent="0.25">
      <c r="A97" s="159"/>
      <c r="B97" s="162"/>
      <c r="C97" s="163"/>
      <c r="D97" s="65" t="s">
        <v>16</v>
      </c>
      <c r="E97" s="63">
        <v>0</v>
      </c>
      <c r="F97" s="40">
        <f t="shared" si="11"/>
        <v>0</v>
      </c>
      <c r="G97" s="40">
        <v>0</v>
      </c>
      <c r="H97" s="60">
        <v>0</v>
      </c>
      <c r="I97" s="60">
        <v>0</v>
      </c>
      <c r="J97" s="60">
        <v>0</v>
      </c>
      <c r="K97" s="60">
        <v>0</v>
      </c>
      <c r="L97" s="150"/>
      <c r="M97" s="150"/>
    </row>
    <row r="98" spans="1:15" s="4" customFormat="1" ht="18.75" customHeight="1" x14ac:dyDescent="0.25">
      <c r="A98" s="159" t="s">
        <v>187</v>
      </c>
      <c r="B98" s="160" t="s">
        <v>188</v>
      </c>
      <c r="C98" s="163" t="s">
        <v>45</v>
      </c>
      <c r="D98" s="66" t="s">
        <v>2</v>
      </c>
      <c r="E98" s="62">
        <f>SUM(E99:E102)</f>
        <v>8757</v>
      </c>
      <c r="F98" s="71">
        <f t="shared" si="11"/>
        <v>0</v>
      </c>
      <c r="G98" s="72">
        <f>SUM(G99:G102)</f>
        <v>0</v>
      </c>
      <c r="H98" s="72">
        <f>SUM(H99:H102)</f>
        <v>0</v>
      </c>
      <c r="I98" s="72">
        <f>SUM(I99:I102)</f>
        <v>0</v>
      </c>
      <c r="J98" s="72">
        <f>SUM(J99:J102)</f>
        <v>0</v>
      </c>
      <c r="K98" s="72">
        <f>SUM(K99:K102)</f>
        <v>0</v>
      </c>
      <c r="L98" s="149" t="s">
        <v>26</v>
      </c>
      <c r="M98" s="149" t="s">
        <v>36</v>
      </c>
      <c r="N98" s="7"/>
      <c r="O98" s="7"/>
    </row>
    <row r="99" spans="1:15" s="4" customFormat="1" ht="26.4" x14ac:dyDescent="0.25">
      <c r="A99" s="159"/>
      <c r="B99" s="161"/>
      <c r="C99" s="163"/>
      <c r="D99" s="65" t="s">
        <v>121</v>
      </c>
      <c r="E99" s="61">
        <v>0</v>
      </c>
      <c r="F99" s="40">
        <f t="shared" si="11"/>
        <v>0</v>
      </c>
      <c r="G99" s="60">
        <v>0</v>
      </c>
      <c r="H99" s="60">
        <v>0</v>
      </c>
      <c r="I99" s="60">
        <v>0</v>
      </c>
      <c r="J99" s="60">
        <v>0</v>
      </c>
      <c r="K99" s="60">
        <v>0</v>
      </c>
      <c r="L99" s="154"/>
      <c r="M99" s="154"/>
      <c r="N99" s="7"/>
      <c r="O99" s="7"/>
    </row>
    <row r="100" spans="1:15" s="4" customFormat="1" ht="26.4" x14ac:dyDescent="0.25">
      <c r="A100" s="159"/>
      <c r="B100" s="161"/>
      <c r="C100" s="163"/>
      <c r="D100" s="65" t="s">
        <v>162</v>
      </c>
      <c r="E100" s="61">
        <v>0</v>
      </c>
      <c r="F100" s="40">
        <f t="shared" si="11"/>
        <v>0</v>
      </c>
      <c r="G100" s="60">
        <v>0</v>
      </c>
      <c r="H100" s="60">
        <v>0</v>
      </c>
      <c r="I100" s="60">
        <v>0</v>
      </c>
      <c r="J100" s="60">
        <v>0</v>
      </c>
      <c r="K100" s="60">
        <v>0</v>
      </c>
      <c r="L100" s="154"/>
      <c r="M100" s="154"/>
      <c r="N100" s="7"/>
      <c r="O100" s="7"/>
    </row>
    <row r="101" spans="1:15" s="4" customFormat="1" ht="26.4" x14ac:dyDescent="0.25">
      <c r="A101" s="159"/>
      <c r="B101" s="161"/>
      <c r="C101" s="163"/>
      <c r="D101" s="65" t="s">
        <v>1</v>
      </c>
      <c r="E101" s="63">
        <v>8757</v>
      </c>
      <c r="F101" s="40">
        <f t="shared" ref="F101" si="23">SUM(G101:K101)</f>
        <v>0</v>
      </c>
      <c r="G101" s="40">
        <v>0</v>
      </c>
      <c r="H101" s="60">
        <v>0</v>
      </c>
      <c r="I101" s="60">
        <v>0</v>
      </c>
      <c r="J101" s="60">
        <v>0</v>
      </c>
      <c r="K101" s="60">
        <v>0</v>
      </c>
      <c r="L101" s="154"/>
      <c r="M101" s="154"/>
      <c r="N101" s="9"/>
      <c r="O101" s="9"/>
    </row>
    <row r="102" spans="1:15" s="4" customFormat="1" x14ac:dyDescent="0.25">
      <c r="A102" s="159"/>
      <c r="B102" s="161"/>
      <c r="C102" s="163"/>
      <c r="D102" s="65" t="s">
        <v>16</v>
      </c>
      <c r="E102" s="61">
        <v>0</v>
      </c>
      <c r="F102" s="40">
        <f t="shared" si="11"/>
        <v>0</v>
      </c>
      <c r="G102" s="60">
        <v>0</v>
      </c>
      <c r="H102" s="60">
        <v>0</v>
      </c>
      <c r="I102" s="60">
        <v>0</v>
      </c>
      <c r="J102" s="60">
        <v>0</v>
      </c>
      <c r="K102" s="60">
        <v>0</v>
      </c>
      <c r="L102" s="154"/>
      <c r="M102" s="154"/>
      <c r="N102" s="7"/>
      <c r="O102" s="7"/>
    </row>
    <row r="103" spans="1:15" s="4" customFormat="1" ht="21" customHeight="1" x14ac:dyDescent="0.25">
      <c r="A103" s="159" t="s">
        <v>218</v>
      </c>
      <c r="B103" s="160" t="s">
        <v>189</v>
      </c>
      <c r="C103" s="163" t="s">
        <v>45</v>
      </c>
      <c r="D103" s="66" t="s">
        <v>2</v>
      </c>
      <c r="E103" s="62">
        <f>SUM(E104:E107)</f>
        <v>9994.2999999999993</v>
      </c>
      <c r="F103" s="71">
        <f t="shared" si="11"/>
        <v>9847</v>
      </c>
      <c r="G103" s="72">
        <f>SUM(G104:G107)</f>
        <v>9847</v>
      </c>
      <c r="H103" s="72">
        <f>SUM(H104:H107)</f>
        <v>0</v>
      </c>
      <c r="I103" s="72">
        <f>SUM(I104:I107)</f>
        <v>0</v>
      </c>
      <c r="J103" s="72">
        <f>SUM(J104:J107)</f>
        <v>0</v>
      </c>
      <c r="K103" s="72">
        <f>SUM(K104:K107)</f>
        <v>0</v>
      </c>
      <c r="L103" s="149" t="s">
        <v>26</v>
      </c>
      <c r="M103" s="149" t="s">
        <v>129</v>
      </c>
      <c r="N103" s="7"/>
      <c r="O103" s="7"/>
    </row>
    <row r="104" spans="1:15" s="4" customFormat="1" ht="26.4" x14ac:dyDescent="0.25">
      <c r="A104" s="159"/>
      <c r="B104" s="161"/>
      <c r="C104" s="163"/>
      <c r="D104" s="65" t="s">
        <v>121</v>
      </c>
      <c r="E104" s="61">
        <v>0</v>
      </c>
      <c r="F104" s="40">
        <f t="shared" si="11"/>
        <v>0</v>
      </c>
      <c r="G104" s="60">
        <v>0</v>
      </c>
      <c r="H104" s="60">
        <v>0</v>
      </c>
      <c r="I104" s="60">
        <v>0</v>
      </c>
      <c r="J104" s="60">
        <v>0</v>
      </c>
      <c r="K104" s="60">
        <v>0</v>
      </c>
      <c r="L104" s="154"/>
      <c r="M104" s="154"/>
      <c r="N104" s="7"/>
      <c r="O104" s="7"/>
    </row>
    <row r="105" spans="1:15" s="4" customFormat="1" ht="26.4" x14ac:dyDescent="0.25">
      <c r="A105" s="159"/>
      <c r="B105" s="161"/>
      <c r="C105" s="163"/>
      <c r="D105" s="65" t="s">
        <v>162</v>
      </c>
      <c r="E105" s="61">
        <v>0</v>
      </c>
      <c r="F105" s="40">
        <f t="shared" si="11"/>
        <v>0</v>
      </c>
      <c r="G105" s="60">
        <v>0</v>
      </c>
      <c r="H105" s="60">
        <v>0</v>
      </c>
      <c r="I105" s="60">
        <v>0</v>
      </c>
      <c r="J105" s="60">
        <v>0</v>
      </c>
      <c r="K105" s="60">
        <v>0</v>
      </c>
      <c r="L105" s="154"/>
      <c r="M105" s="154"/>
      <c r="N105" s="7"/>
      <c r="O105" s="7"/>
    </row>
    <row r="106" spans="1:15" s="4" customFormat="1" ht="26.4" x14ac:dyDescent="0.25">
      <c r="A106" s="159"/>
      <c r="B106" s="161"/>
      <c r="C106" s="163"/>
      <c r="D106" s="65" t="s">
        <v>1</v>
      </c>
      <c r="E106" s="63">
        <v>9994.2999999999993</v>
      </c>
      <c r="F106" s="40">
        <f t="shared" ref="F106" si="24">SUM(G106:K106)</f>
        <v>9847</v>
      </c>
      <c r="G106" s="40">
        <v>9847</v>
      </c>
      <c r="H106" s="60">
        <v>0</v>
      </c>
      <c r="I106" s="60">
        <v>0</v>
      </c>
      <c r="J106" s="60">
        <v>0</v>
      </c>
      <c r="K106" s="60">
        <v>0</v>
      </c>
      <c r="L106" s="154"/>
      <c r="M106" s="154"/>
      <c r="N106" s="9"/>
      <c r="O106" s="9"/>
    </row>
    <row r="107" spans="1:15" s="4" customFormat="1" x14ac:dyDescent="0.25">
      <c r="A107" s="159"/>
      <c r="B107" s="161"/>
      <c r="C107" s="163"/>
      <c r="D107" s="65" t="s">
        <v>16</v>
      </c>
      <c r="E107" s="61">
        <v>0</v>
      </c>
      <c r="F107" s="40">
        <f t="shared" si="11"/>
        <v>0</v>
      </c>
      <c r="G107" s="60">
        <v>0</v>
      </c>
      <c r="H107" s="60">
        <v>0</v>
      </c>
      <c r="I107" s="60">
        <v>0</v>
      </c>
      <c r="J107" s="60">
        <v>0</v>
      </c>
      <c r="K107" s="60">
        <v>0</v>
      </c>
      <c r="L107" s="154"/>
      <c r="M107" s="154"/>
      <c r="N107" s="7"/>
      <c r="O107" s="7"/>
    </row>
    <row r="108" spans="1:15" s="4" customFormat="1" ht="16.5" customHeight="1" x14ac:dyDescent="0.25">
      <c r="A108" s="159" t="s">
        <v>219</v>
      </c>
      <c r="B108" s="160" t="s">
        <v>190</v>
      </c>
      <c r="C108" s="163" t="s">
        <v>45</v>
      </c>
      <c r="D108" s="66" t="s">
        <v>2</v>
      </c>
      <c r="E108" s="62">
        <f>SUM(E109:E112)</f>
        <v>3380</v>
      </c>
      <c r="F108" s="71">
        <f t="shared" si="11"/>
        <v>3229</v>
      </c>
      <c r="G108" s="72">
        <f>SUM(G109:G112)</f>
        <v>3229</v>
      </c>
      <c r="H108" s="72">
        <f>SUM(H109:H112)</f>
        <v>0</v>
      </c>
      <c r="I108" s="72">
        <f>SUM(I109:I112)</f>
        <v>0</v>
      </c>
      <c r="J108" s="72">
        <f>SUM(J109:J112)</f>
        <v>0</v>
      </c>
      <c r="K108" s="72">
        <f>SUM(K109:K112)</f>
        <v>0</v>
      </c>
      <c r="L108" s="149" t="s">
        <v>26</v>
      </c>
      <c r="M108" s="149" t="s">
        <v>129</v>
      </c>
      <c r="N108" s="9"/>
      <c r="O108" s="9"/>
    </row>
    <row r="109" spans="1:15" s="4" customFormat="1" ht="26.4" x14ac:dyDescent="0.25">
      <c r="A109" s="159"/>
      <c r="B109" s="161"/>
      <c r="C109" s="163"/>
      <c r="D109" s="65" t="s">
        <v>121</v>
      </c>
      <c r="E109" s="63">
        <v>0</v>
      </c>
      <c r="F109" s="40">
        <f t="shared" si="11"/>
        <v>0</v>
      </c>
      <c r="G109" s="60">
        <v>0</v>
      </c>
      <c r="H109" s="60">
        <v>0</v>
      </c>
      <c r="I109" s="60">
        <v>0</v>
      </c>
      <c r="J109" s="60">
        <v>0</v>
      </c>
      <c r="K109" s="60">
        <v>0</v>
      </c>
      <c r="L109" s="154"/>
      <c r="M109" s="154"/>
      <c r="N109" s="9"/>
      <c r="O109" s="9"/>
    </row>
    <row r="110" spans="1:15" s="4" customFormat="1" ht="26.4" x14ac:dyDescent="0.25">
      <c r="A110" s="159"/>
      <c r="B110" s="161"/>
      <c r="C110" s="163"/>
      <c r="D110" s="65" t="s">
        <v>162</v>
      </c>
      <c r="E110" s="63">
        <v>0</v>
      </c>
      <c r="F110" s="40">
        <f t="shared" si="11"/>
        <v>0</v>
      </c>
      <c r="G110" s="60">
        <v>0</v>
      </c>
      <c r="H110" s="60">
        <v>0</v>
      </c>
      <c r="I110" s="60">
        <v>0</v>
      </c>
      <c r="J110" s="60">
        <v>0</v>
      </c>
      <c r="K110" s="60">
        <v>0</v>
      </c>
      <c r="L110" s="154"/>
      <c r="M110" s="154"/>
      <c r="N110" s="9"/>
      <c r="O110" s="9"/>
    </row>
    <row r="111" spans="1:15" s="4" customFormat="1" ht="26.4" x14ac:dyDescent="0.25">
      <c r="A111" s="159"/>
      <c r="B111" s="161"/>
      <c r="C111" s="163"/>
      <c r="D111" s="65" t="s">
        <v>1</v>
      </c>
      <c r="E111" s="63">
        <v>3380</v>
      </c>
      <c r="F111" s="40">
        <f t="shared" ref="F111" si="25">SUM(G111:K111)</f>
        <v>3229</v>
      </c>
      <c r="G111" s="40">
        <v>3229</v>
      </c>
      <c r="H111" s="60">
        <v>0</v>
      </c>
      <c r="I111" s="60">
        <v>0</v>
      </c>
      <c r="J111" s="60">
        <v>0</v>
      </c>
      <c r="K111" s="60">
        <v>0</v>
      </c>
      <c r="L111" s="154"/>
      <c r="M111" s="154"/>
      <c r="N111" s="9"/>
      <c r="O111" s="9"/>
    </row>
    <row r="112" spans="1:15" s="4" customFormat="1" x14ac:dyDescent="0.25">
      <c r="A112" s="159"/>
      <c r="B112" s="161"/>
      <c r="C112" s="163"/>
      <c r="D112" s="65" t="s">
        <v>16</v>
      </c>
      <c r="E112" s="63">
        <v>0</v>
      </c>
      <c r="F112" s="40">
        <f t="shared" ref="F112:F117" si="26">SUM(G112:K112)</f>
        <v>0</v>
      </c>
      <c r="G112" s="60">
        <v>0</v>
      </c>
      <c r="H112" s="60">
        <v>0</v>
      </c>
      <c r="I112" s="60">
        <v>0</v>
      </c>
      <c r="J112" s="60">
        <v>0</v>
      </c>
      <c r="K112" s="60">
        <v>0</v>
      </c>
      <c r="L112" s="154"/>
      <c r="M112" s="154"/>
      <c r="N112" s="9"/>
      <c r="O112" s="9"/>
    </row>
    <row r="113" spans="1:15" s="4" customFormat="1" ht="15.75" customHeight="1" x14ac:dyDescent="0.25">
      <c r="A113" s="159" t="s">
        <v>221</v>
      </c>
      <c r="B113" s="160" t="s">
        <v>191</v>
      </c>
      <c r="C113" s="163" t="s">
        <v>45</v>
      </c>
      <c r="D113" s="66" t="s">
        <v>2</v>
      </c>
      <c r="E113" s="62">
        <f>SUM(E114:E117)</f>
        <v>300</v>
      </c>
      <c r="F113" s="71">
        <f t="shared" si="26"/>
        <v>275</v>
      </c>
      <c r="G113" s="72">
        <f>SUM(G114:G117)</f>
        <v>275</v>
      </c>
      <c r="H113" s="72">
        <f>SUM(H114:H117)</f>
        <v>0</v>
      </c>
      <c r="I113" s="72">
        <f>SUM(I114:I117)</f>
        <v>0</v>
      </c>
      <c r="J113" s="72">
        <f>SUM(J114:J117)</f>
        <v>0</v>
      </c>
      <c r="K113" s="72">
        <f>SUM(K114:K117)</f>
        <v>0</v>
      </c>
      <c r="L113" s="149" t="s">
        <v>26</v>
      </c>
      <c r="M113" s="149" t="s">
        <v>129</v>
      </c>
      <c r="N113" s="7"/>
      <c r="O113" s="7"/>
    </row>
    <row r="114" spans="1:15" s="4" customFormat="1" ht="26.4" x14ac:dyDescent="0.25">
      <c r="A114" s="159"/>
      <c r="B114" s="161"/>
      <c r="C114" s="163"/>
      <c r="D114" s="65" t="s">
        <v>121</v>
      </c>
      <c r="E114" s="61">
        <v>0</v>
      </c>
      <c r="F114" s="40">
        <f t="shared" si="26"/>
        <v>0</v>
      </c>
      <c r="G114" s="60">
        <v>0</v>
      </c>
      <c r="H114" s="60">
        <v>0</v>
      </c>
      <c r="I114" s="60">
        <v>0</v>
      </c>
      <c r="J114" s="60">
        <v>0</v>
      </c>
      <c r="K114" s="60">
        <v>0</v>
      </c>
      <c r="L114" s="154"/>
      <c r="M114" s="154"/>
      <c r="N114" s="7"/>
      <c r="O114" s="7"/>
    </row>
    <row r="115" spans="1:15" s="4" customFormat="1" ht="26.4" x14ac:dyDescent="0.25">
      <c r="A115" s="159"/>
      <c r="B115" s="161"/>
      <c r="C115" s="163"/>
      <c r="D115" s="65" t="s">
        <v>162</v>
      </c>
      <c r="E115" s="61">
        <v>0</v>
      </c>
      <c r="F115" s="40">
        <f t="shared" si="26"/>
        <v>0</v>
      </c>
      <c r="G115" s="60">
        <v>0</v>
      </c>
      <c r="H115" s="60">
        <v>0</v>
      </c>
      <c r="I115" s="60">
        <v>0</v>
      </c>
      <c r="J115" s="60">
        <v>0</v>
      </c>
      <c r="K115" s="60">
        <v>0</v>
      </c>
      <c r="L115" s="154"/>
      <c r="M115" s="154"/>
      <c r="N115" s="7"/>
      <c r="O115" s="7"/>
    </row>
    <row r="116" spans="1:15" s="4" customFormat="1" ht="26.4" x14ac:dyDescent="0.25">
      <c r="A116" s="159"/>
      <c r="B116" s="161"/>
      <c r="C116" s="163"/>
      <c r="D116" s="65" t="s">
        <v>1</v>
      </c>
      <c r="E116" s="63">
        <v>300</v>
      </c>
      <c r="F116" s="40">
        <f t="shared" ref="F116" si="27">SUM(G116:K116)</f>
        <v>275</v>
      </c>
      <c r="G116" s="40">
        <v>275</v>
      </c>
      <c r="H116" s="60">
        <v>0</v>
      </c>
      <c r="I116" s="60">
        <v>0</v>
      </c>
      <c r="J116" s="60">
        <v>0</v>
      </c>
      <c r="K116" s="60">
        <v>0</v>
      </c>
      <c r="L116" s="154"/>
      <c r="M116" s="154"/>
      <c r="N116" s="9"/>
      <c r="O116" s="9"/>
    </row>
    <row r="117" spans="1:15" s="4" customFormat="1" x14ac:dyDescent="0.25">
      <c r="A117" s="159"/>
      <c r="B117" s="161"/>
      <c r="C117" s="163"/>
      <c r="D117" s="65" t="s">
        <v>16</v>
      </c>
      <c r="E117" s="61">
        <v>0</v>
      </c>
      <c r="F117" s="40">
        <f t="shared" si="26"/>
        <v>0</v>
      </c>
      <c r="G117" s="60">
        <v>0</v>
      </c>
      <c r="H117" s="60">
        <v>0</v>
      </c>
      <c r="I117" s="60">
        <v>0</v>
      </c>
      <c r="J117" s="60">
        <v>0</v>
      </c>
      <c r="K117" s="60">
        <v>0</v>
      </c>
      <c r="L117" s="154"/>
      <c r="M117" s="154"/>
      <c r="N117" s="7"/>
      <c r="O117" s="7"/>
    </row>
    <row r="118" spans="1:15" s="1" customFormat="1" ht="20.25" customHeight="1" x14ac:dyDescent="0.3">
      <c r="A118" s="159" t="s">
        <v>222</v>
      </c>
      <c r="B118" s="153" t="s">
        <v>192</v>
      </c>
      <c r="C118" s="163" t="s">
        <v>45</v>
      </c>
      <c r="D118" s="66" t="s">
        <v>2</v>
      </c>
      <c r="E118" s="62">
        <f>SUM(E119:E122)</f>
        <v>4304</v>
      </c>
      <c r="F118" s="62">
        <f>SUM(G118:K118)</f>
        <v>20000</v>
      </c>
      <c r="G118" s="62">
        <f>SUM(G119:G122)</f>
        <v>4000</v>
      </c>
      <c r="H118" s="62">
        <f>SUM(H119:H122)</f>
        <v>4000</v>
      </c>
      <c r="I118" s="62">
        <f>SUM(I119:I122)</f>
        <v>4000</v>
      </c>
      <c r="J118" s="62">
        <f>SUM(J119:J122)</f>
        <v>4000</v>
      </c>
      <c r="K118" s="62">
        <f>SUM(K119:K122)</f>
        <v>4000</v>
      </c>
      <c r="L118" s="149" t="s">
        <v>26</v>
      </c>
      <c r="M118" s="149" t="s">
        <v>130</v>
      </c>
    </row>
    <row r="119" spans="1:15" s="1" customFormat="1" ht="26.4" x14ac:dyDescent="0.3">
      <c r="A119" s="159"/>
      <c r="B119" s="153"/>
      <c r="C119" s="163"/>
      <c r="D119" s="65" t="s">
        <v>121</v>
      </c>
      <c r="E119" s="61">
        <v>0</v>
      </c>
      <c r="F119" s="61">
        <f>SUM(G119:K119)</f>
        <v>0</v>
      </c>
      <c r="G119" s="61">
        <v>0</v>
      </c>
      <c r="H119" s="61">
        <v>0</v>
      </c>
      <c r="I119" s="61">
        <v>0</v>
      </c>
      <c r="J119" s="61">
        <v>0</v>
      </c>
      <c r="K119" s="61">
        <v>0</v>
      </c>
      <c r="L119" s="154"/>
      <c r="M119" s="154"/>
    </row>
    <row r="120" spans="1:15" s="1" customFormat="1" ht="26.4" x14ac:dyDescent="0.3">
      <c r="A120" s="159"/>
      <c r="B120" s="153"/>
      <c r="C120" s="163"/>
      <c r="D120" s="65" t="s">
        <v>162</v>
      </c>
      <c r="E120" s="61">
        <v>0</v>
      </c>
      <c r="F120" s="61">
        <f>SUM(G120:K120)</f>
        <v>0</v>
      </c>
      <c r="G120" s="61">
        <v>0</v>
      </c>
      <c r="H120" s="61">
        <v>0</v>
      </c>
      <c r="I120" s="61">
        <v>0</v>
      </c>
      <c r="J120" s="61">
        <v>0</v>
      </c>
      <c r="K120" s="61">
        <v>0</v>
      </c>
      <c r="L120" s="154"/>
      <c r="M120" s="154"/>
    </row>
    <row r="121" spans="1:15" s="1" customFormat="1" ht="26.4" x14ac:dyDescent="0.3">
      <c r="A121" s="159"/>
      <c r="B121" s="153"/>
      <c r="C121" s="163"/>
      <c r="D121" s="65" t="s">
        <v>1</v>
      </c>
      <c r="E121" s="61">
        <v>4304</v>
      </c>
      <c r="F121" s="61">
        <f>SUM(G121:K121)</f>
        <v>20000</v>
      </c>
      <c r="G121" s="61">
        <v>4000</v>
      </c>
      <c r="H121" s="61">
        <v>4000</v>
      </c>
      <c r="I121" s="61">
        <v>4000</v>
      </c>
      <c r="J121" s="61">
        <v>4000</v>
      </c>
      <c r="K121" s="61">
        <v>4000</v>
      </c>
      <c r="L121" s="154"/>
      <c r="M121" s="154"/>
    </row>
    <row r="122" spans="1:15" s="1" customFormat="1" ht="15.6" x14ac:dyDescent="0.3">
      <c r="A122" s="159"/>
      <c r="B122" s="153"/>
      <c r="C122" s="163"/>
      <c r="D122" s="65" t="s">
        <v>16</v>
      </c>
      <c r="E122" s="61">
        <v>0</v>
      </c>
      <c r="F122" s="60">
        <v>0</v>
      </c>
      <c r="G122" s="60">
        <v>0</v>
      </c>
      <c r="H122" s="60">
        <v>0</v>
      </c>
      <c r="I122" s="60">
        <v>0</v>
      </c>
      <c r="J122" s="60">
        <v>0</v>
      </c>
      <c r="K122" s="60">
        <v>0</v>
      </c>
      <c r="L122" s="150"/>
      <c r="M122" s="150"/>
    </row>
    <row r="123" spans="1:15" s="6" customFormat="1" ht="18.75" customHeight="1" x14ac:dyDescent="0.3">
      <c r="A123" s="159" t="s">
        <v>223</v>
      </c>
      <c r="B123" s="153" t="s">
        <v>193</v>
      </c>
      <c r="C123" s="149" t="s">
        <v>45</v>
      </c>
      <c r="D123" s="66" t="s">
        <v>2</v>
      </c>
      <c r="E123" s="62">
        <f>SUM(E124:E127)</f>
        <v>76905</v>
      </c>
      <c r="F123" s="62">
        <f>SUM(G123:K123)</f>
        <v>31327</v>
      </c>
      <c r="G123" s="62">
        <f>SUM(G124:G127)</f>
        <v>31327</v>
      </c>
      <c r="H123" s="62">
        <f>SUM(H124:H127)</f>
        <v>0</v>
      </c>
      <c r="I123" s="62">
        <f>SUM(I124:I127)</f>
        <v>0</v>
      </c>
      <c r="J123" s="62">
        <f>SUM(J124:J127)</f>
        <v>0</v>
      </c>
      <c r="K123" s="62">
        <f>SUM(K124:K127)</f>
        <v>0</v>
      </c>
      <c r="L123" s="149" t="s">
        <v>26</v>
      </c>
      <c r="M123" s="149" t="s">
        <v>131</v>
      </c>
    </row>
    <row r="124" spans="1:15" s="6" customFormat="1" ht="26.4" x14ac:dyDescent="0.3">
      <c r="A124" s="159"/>
      <c r="B124" s="153"/>
      <c r="C124" s="154"/>
      <c r="D124" s="65" t="s">
        <v>121</v>
      </c>
      <c r="E124" s="61">
        <v>0</v>
      </c>
      <c r="F124" s="61">
        <f t="shared" ref="F124:F125" si="28">SUM(G124:K124)</f>
        <v>0</v>
      </c>
      <c r="G124" s="61">
        <v>0</v>
      </c>
      <c r="H124" s="61">
        <v>0</v>
      </c>
      <c r="I124" s="61">
        <v>0</v>
      </c>
      <c r="J124" s="61">
        <v>0</v>
      </c>
      <c r="K124" s="61">
        <v>0</v>
      </c>
      <c r="L124" s="154"/>
      <c r="M124" s="154"/>
    </row>
    <row r="125" spans="1:15" s="6" customFormat="1" ht="26.4" x14ac:dyDescent="0.3">
      <c r="A125" s="159"/>
      <c r="B125" s="153"/>
      <c r="C125" s="154"/>
      <c r="D125" s="65" t="s">
        <v>162</v>
      </c>
      <c r="E125" s="61">
        <v>0</v>
      </c>
      <c r="F125" s="61">
        <f t="shared" si="28"/>
        <v>0</v>
      </c>
      <c r="G125" s="61">
        <v>0</v>
      </c>
      <c r="H125" s="61">
        <v>0</v>
      </c>
      <c r="I125" s="61">
        <v>0</v>
      </c>
      <c r="J125" s="61">
        <v>0</v>
      </c>
      <c r="K125" s="61">
        <v>0</v>
      </c>
      <c r="L125" s="154"/>
      <c r="M125" s="154"/>
    </row>
    <row r="126" spans="1:15" s="6" customFormat="1" ht="26.4" x14ac:dyDescent="0.3">
      <c r="A126" s="159"/>
      <c r="B126" s="153"/>
      <c r="C126" s="154"/>
      <c r="D126" s="65" t="s">
        <v>1</v>
      </c>
      <c r="E126" s="61">
        <v>76905</v>
      </c>
      <c r="F126" s="61">
        <f>SUM(G126:K126)</f>
        <v>31327</v>
      </c>
      <c r="G126" s="61">
        <v>31327</v>
      </c>
      <c r="H126" s="61">
        <v>0</v>
      </c>
      <c r="I126" s="61">
        <v>0</v>
      </c>
      <c r="J126" s="61">
        <v>0</v>
      </c>
      <c r="K126" s="61">
        <v>0</v>
      </c>
      <c r="L126" s="154"/>
      <c r="M126" s="154"/>
    </row>
    <row r="127" spans="1:15" s="6" customFormat="1" ht="15.6" x14ac:dyDescent="0.3">
      <c r="A127" s="159"/>
      <c r="B127" s="153"/>
      <c r="C127" s="150"/>
      <c r="D127" s="65" t="s">
        <v>16</v>
      </c>
      <c r="E127" s="61">
        <v>0</v>
      </c>
      <c r="F127" s="61">
        <v>0</v>
      </c>
      <c r="G127" s="61">
        <v>0</v>
      </c>
      <c r="H127" s="61">
        <v>0</v>
      </c>
      <c r="I127" s="61">
        <v>0</v>
      </c>
      <c r="J127" s="61">
        <v>0</v>
      </c>
      <c r="K127" s="61">
        <v>0</v>
      </c>
      <c r="L127" s="150"/>
      <c r="M127" s="150"/>
    </row>
    <row r="128" spans="1:15" s="6" customFormat="1" ht="18.75" customHeight="1" x14ac:dyDescent="0.3">
      <c r="A128" s="159" t="s">
        <v>224</v>
      </c>
      <c r="B128" s="153" t="s">
        <v>132</v>
      </c>
      <c r="C128" s="149" t="s">
        <v>45</v>
      </c>
      <c r="D128" s="66" t="s">
        <v>2</v>
      </c>
      <c r="E128" s="62">
        <f>SUM(E129:E132)</f>
        <v>0</v>
      </c>
      <c r="F128" s="62">
        <f>SUM(G128:K128)</f>
        <v>6300</v>
      </c>
      <c r="G128" s="62">
        <f>SUM(G129:G132)</f>
        <v>6300</v>
      </c>
      <c r="H128" s="62">
        <f>SUM(H129:H132)</f>
        <v>0</v>
      </c>
      <c r="I128" s="62">
        <f>SUM(I129:I132)</f>
        <v>0</v>
      </c>
      <c r="J128" s="62">
        <f>SUM(J129:J132)</f>
        <v>0</v>
      </c>
      <c r="K128" s="62">
        <f>SUM(K129:K132)</f>
        <v>0</v>
      </c>
      <c r="L128" s="149" t="s">
        <v>26</v>
      </c>
      <c r="M128" s="149" t="s">
        <v>132</v>
      </c>
    </row>
    <row r="129" spans="1:13" s="6" customFormat="1" ht="26.4" x14ac:dyDescent="0.3">
      <c r="A129" s="159"/>
      <c r="B129" s="153"/>
      <c r="C129" s="154"/>
      <c r="D129" s="65" t="s">
        <v>121</v>
      </c>
      <c r="E129" s="61">
        <v>0</v>
      </c>
      <c r="F129" s="61">
        <f t="shared" ref="F129:F130" si="29">SUM(G129:K129)</f>
        <v>0</v>
      </c>
      <c r="G129" s="61">
        <v>0</v>
      </c>
      <c r="H129" s="61">
        <v>0</v>
      </c>
      <c r="I129" s="61">
        <v>0</v>
      </c>
      <c r="J129" s="61">
        <v>0</v>
      </c>
      <c r="K129" s="61">
        <v>0</v>
      </c>
      <c r="L129" s="154"/>
      <c r="M129" s="154"/>
    </row>
    <row r="130" spans="1:13" s="6" customFormat="1" ht="26.4" x14ac:dyDescent="0.3">
      <c r="A130" s="159"/>
      <c r="B130" s="153"/>
      <c r="C130" s="154"/>
      <c r="D130" s="65" t="s">
        <v>162</v>
      </c>
      <c r="E130" s="61">
        <v>0</v>
      </c>
      <c r="F130" s="61">
        <f t="shared" si="29"/>
        <v>0</v>
      </c>
      <c r="G130" s="61">
        <v>0</v>
      </c>
      <c r="H130" s="61">
        <v>0</v>
      </c>
      <c r="I130" s="61">
        <v>0</v>
      </c>
      <c r="J130" s="61">
        <v>0</v>
      </c>
      <c r="K130" s="61">
        <v>0</v>
      </c>
      <c r="L130" s="154"/>
      <c r="M130" s="154"/>
    </row>
    <row r="131" spans="1:13" s="6" customFormat="1" ht="26.4" x14ac:dyDescent="0.3">
      <c r="A131" s="159"/>
      <c r="B131" s="153"/>
      <c r="C131" s="154"/>
      <c r="D131" s="65" t="s">
        <v>1</v>
      </c>
      <c r="E131" s="61">
        <v>0</v>
      </c>
      <c r="F131" s="61">
        <f>SUM(G131:K131)</f>
        <v>6300</v>
      </c>
      <c r="G131" s="61">
        <v>6300</v>
      </c>
      <c r="H131" s="61">
        <v>0</v>
      </c>
      <c r="I131" s="61">
        <v>0</v>
      </c>
      <c r="J131" s="61">
        <v>0</v>
      </c>
      <c r="K131" s="61">
        <v>0</v>
      </c>
      <c r="L131" s="154"/>
      <c r="M131" s="154"/>
    </row>
    <row r="132" spans="1:13" s="6" customFormat="1" ht="15.6" x14ac:dyDescent="0.3">
      <c r="A132" s="159"/>
      <c r="B132" s="153"/>
      <c r="C132" s="150"/>
      <c r="D132" s="65" t="s">
        <v>16</v>
      </c>
      <c r="E132" s="61">
        <v>0</v>
      </c>
      <c r="F132" s="61">
        <v>0</v>
      </c>
      <c r="G132" s="61">
        <v>0</v>
      </c>
      <c r="H132" s="61">
        <v>0</v>
      </c>
      <c r="I132" s="61">
        <v>0</v>
      </c>
      <c r="J132" s="61">
        <v>0</v>
      </c>
      <c r="K132" s="61">
        <v>0</v>
      </c>
      <c r="L132" s="150"/>
      <c r="M132" s="150"/>
    </row>
    <row r="133" spans="1:13" s="6" customFormat="1" ht="19.5" customHeight="1" x14ac:dyDescent="0.3">
      <c r="A133" s="159" t="s">
        <v>225</v>
      </c>
      <c r="B133" s="153" t="s">
        <v>194</v>
      </c>
      <c r="C133" s="149" t="s">
        <v>45</v>
      </c>
      <c r="D133" s="66" t="s">
        <v>2</v>
      </c>
      <c r="E133" s="62">
        <f>SUM(E134:E137)</f>
        <v>0</v>
      </c>
      <c r="F133" s="62">
        <f>SUM(G133:K133)</f>
        <v>41801</v>
      </c>
      <c r="G133" s="62">
        <f>SUM(G134:G137)</f>
        <v>41801</v>
      </c>
      <c r="H133" s="62">
        <f>SUM(H134:H137)</f>
        <v>0</v>
      </c>
      <c r="I133" s="62">
        <f>SUM(I134:I137)</f>
        <v>0</v>
      </c>
      <c r="J133" s="62">
        <f>SUM(J134:J137)</f>
        <v>0</v>
      </c>
      <c r="K133" s="62">
        <f>SUM(K134:K137)</f>
        <v>0</v>
      </c>
      <c r="L133" s="149" t="s">
        <v>26</v>
      </c>
      <c r="M133" s="149" t="s">
        <v>133</v>
      </c>
    </row>
    <row r="134" spans="1:13" s="6" customFormat="1" ht="26.4" x14ac:dyDescent="0.3">
      <c r="A134" s="159"/>
      <c r="B134" s="153"/>
      <c r="C134" s="154"/>
      <c r="D134" s="65" t="s">
        <v>121</v>
      </c>
      <c r="E134" s="61">
        <v>0</v>
      </c>
      <c r="F134" s="61">
        <f t="shared" ref="F134:F135" si="30">SUM(G134:K134)</f>
        <v>0</v>
      </c>
      <c r="G134" s="61">
        <v>0</v>
      </c>
      <c r="H134" s="61">
        <v>0</v>
      </c>
      <c r="I134" s="61">
        <v>0</v>
      </c>
      <c r="J134" s="61">
        <v>0</v>
      </c>
      <c r="K134" s="61">
        <v>0</v>
      </c>
      <c r="L134" s="154"/>
      <c r="M134" s="154"/>
    </row>
    <row r="135" spans="1:13" s="6" customFormat="1" ht="26.4" x14ac:dyDescent="0.3">
      <c r="A135" s="159"/>
      <c r="B135" s="153"/>
      <c r="C135" s="154"/>
      <c r="D135" s="65" t="s">
        <v>162</v>
      </c>
      <c r="E135" s="61">
        <v>0</v>
      </c>
      <c r="F135" s="61">
        <f t="shared" si="30"/>
        <v>0</v>
      </c>
      <c r="G135" s="61">
        <v>0</v>
      </c>
      <c r="H135" s="61">
        <v>0</v>
      </c>
      <c r="I135" s="61">
        <v>0</v>
      </c>
      <c r="J135" s="61">
        <v>0</v>
      </c>
      <c r="K135" s="61">
        <v>0</v>
      </c>
      <c r="L135" s="154"/>
      <c r="M135" s="154"/>
    </row>
    <row r="136" spans="1:13" s="6" customFormat="1" ht="26.4" x14ac:dyDescent="0.3">
      <c r="A136" s="159"/>
      <c r="B136" s="153"/>
      <c r="C136" s="154"/>
      <c r="D136" s="65" t="s">
        <v>1</v>
      </c>
      <c r="E136" s="61">
        <v>0</v>
      </c>
      <c r="F136" s="61">
        <f>SUM(G136:K136)</f>
        <v>41801</v>
      </c>
      <c r="G136" s="61">
        <v>41801</v>
      </c>
      <c r="H136" s="61">
        <v>0</v>
      </c>
      <c r="I136" s="61">
        <v>0</v>
      </c>
      <c r="J136" s="61">
        <v>0</v>
      </c>
      <c r="K136" s="61">
        <v>0</v>
      </c>
      <c r="L136" s="154"/>
      <c r="M136" s="154"/>
    </row>
    <row r="137" spans="1:13" s="6" customFormat="1" ht="15.6" x14ac:dyDescent="0.3">
      <c r="A137" s="159"/>
      <c r="B137" s="153"/>
      <c r="C137" s="150"/>
      <c r="D137" s="65" t="s">
        <v>16</v>
      </c>
      <c r="E137" s="61">
        <v>0</v>
      </c>
      <c r="F137" s="61">
        <v>0</v>
      </c>
      <c r="G137" s="61">
        <v>0</v>
      </c>
      <c r="H137" s="61">
        <v>0</v>
      </c>
      <c r="I137" s="61">
        <v>0</v>
      </c>
      <c r="J137" s="61">
        <v>0</v>
      </c>
      <c r="K137" s="61">
        <v>0</v>
      </c>
      <c r="L137" s="150"/>
      <c r="M137" s="150"/>
    </row>
    <row r="138" spans="1:13" s="6" customFormat="1" ht="23.25" customHeight="1" x14ac:dyDescent="0.3">
      <c r="A138" s="159" t="s">
        <v>226</v>
      </c>
      <c r="B138" s="153" t="s">
        <v>134</v>
      </c>
      <c r="C138" s="149" t="s">
        <v>45</v>
      </c>
      <c r="D138" s="66" t="s">
        <v>2</v>
      </c>
      <c r="E138" s="62">
        <v>0</v>
      </c>
      <c r="F138" s="62">
        <f>SUM(G138:K138)</f>
        <v>67906</v>
      </c>
      <c r="G138" s="62">
        <f>SUM(G139:G142)</f>
        <v>67906</v>
      </c>
      <c r="H138" s="62">
        <f>SUM(H139:H142)</f>
        <v>0</v>
      </c>
      <c r="I138" s="62">
        <f>SUM(I139:I142)</f>
        <v>0</v>
      </c>
      <c r="J138" s="62">
        <f>SUM(J139:J142)</f>
        <v>0</v>
      </c>
      <c r="K138" s="62">
        <f>SUM(K139:K142)</f>
        <v>0</v>
      </c>
      <c r="L138" s="149" t="s">
        <v>26</v>
      </c>
      <c r="M138" s="149" t="s">
        <v>134</v>
      </c>
    </row>
    <row r="139" spans="1:13" s="6" customFormat="1" ht="26.4" x14ac:dyDescent="0.3">
      <c r="A139" s="159"/>
      <c r="B139" s="153"/>
      <c r="C139" s="154"/>
      <c r="D139" s="65" t="s">
        <v>121</v>
      </c>
      <c r="E139" s="61">
        <v>0</v>
      </c>
      <c r="F139" s="61">
        <f t="shared" ref="F139:F140" si="31">SUM(G139:K139)</f>
        <v>0</v>
      </c>
      <c r="G139" s="61">
        <v>0</v>
      </c>
      <c r="H139" s="61">
        <v>0</v>
      </c>
      <c r="I139" s="61">
        <v>0</v>
      </c>
      <c r="J139" s="61">
        <v>0</v>
      </c>
      <c r="K139" s="61">
        <v>0</v>
      </c>
      <c r="L139" s="154"/>
      <c r="M139" s="154"/>
    </row>
    <row r="140" spans="1:13" s="6" customFormat="1" ht="26.4" x14ac:dyDescent="0.3">
      <c r="A140" s="159"/>
      <c r="B140" s="153"/>
      <c r="C140" s="154"/>
      <c r="D140" s="65" t="s">
        <v>162</v>
      </c>
      <c r="E140" s="61">
        <v>0</v>
      </c>
      <c r="F140" s="61">
        <f t="shared" si="31"/>
        <v>0</v>
      </c>
      <c r="G140" s="61">
        <v>0</v>
      </c>
      <c r="H140" s="61">
        <v>0</v>
      </c>
      <c r="I140" s="61">
        <v>0</v>
      </c>
      <c r="J140" s="61">
        <v>0</v>
      </c>
      <c r="K140" s="61">
        <v>0</v>
      </c>
      <c r="L140" s="154"/>
      <c r="M140" s="154"/>
    </row>
    <row r="141" spans="1:13" s="6" customFormat="1" ht="26.4" x14ac:dyDescent="0.3">
      <c r="A141" s="159"/>
      <c r="B141" s="153"/>
      <c r="C141" s="154"/>
      <c r="D141" s="65" t="s">
        <v>1</v>
      </c>
      <c r="E141" s="61">
        <v>0</v>
      </c>
      <c r="F141" s="61">
        <f>SUM(G141:K141)</f>
        <v>67906</v>
      </c>
      <c r="G141" s="61">
        <v>67906</v>
      </c>
      <c r="H141" s="61">
        <v>0</v>
      </c>
      <c r="I141" s="61">
        <v>0</v>
      </c>
      <c r="J141" s="61">
        <v>0</v>
      </c>
      <c r="K141" s="61">
        <v>0</v>
      </c>
      <c r="L141" s="154"/>
      <c r="M141" s="154"/>
    </row>
    <row r="142" spans="1:13" s="6" customFormat="1" ht="15.6" x14ac:dyDescent="0.3">
      <c r="A142" s="159"/>
      <c r="B142" s="153"/>
      <c r="C142" s="150"/>
      <c r="D142" s="65" t="s">
        <v>16</v>
      </c>
      <c r="E142" s="61">
        <v>0</v>
      </c>
      <c r="F142" s="61">
        <v>0</v>
      </c>
      <c r="G142" s="61">
        <v>0</v>
      </c>
      <c r="H142" s="61">
        <v>0</v>
      </c>
      <c r="I142" s="61">
        <v>0</v>
      </c>
      <c r="J142" s="61">
        <v>0</v>
      </c>
      <c r="K142" s="61">
        <v>0</v>
      </c>
      <c r="L142" s="150"/>
      <c r="M142" s="150"/>
    </row>
    <row r="143" spans="1:13" s="1" customFormat="1" ht="21" customHeight="1" x14ac:dyDescent="0.3">
      <c r="A143" s="159" t="s">
        <v>227</v>
      </c>
      <c r="B143" s="153" t="s">
        <v>135</v>
      </c>
      <c r="C143" s="149" t="s">
        <v>45</v>
      </c>
      <c r="D143" s="66" t="s">
        <v>2</v>
      </c>
      <c r="E143" s="62">
        <v>0</v>
      </c>
      <c r="F143" s="62">
        <f>SUM(G143:K143)</f>
        <v>1925</v>
      </c>
      <c r="G143" s="62">
        <f>SUM(G144:G147)</f>
        <v>1925</v>
      </c>
      <c r="H143" s="62">
        <f>SUM(H144:H147)</f>
        <v>0</v>
      </c>
      <c r="I143" s="62">
        <f>SUM(I144:I147)</f>
        <v>0</v>
      </c>
      <c r="J143" s="62">
        <f>SUM(J144:J147)</f>
        <v>0</v>
      </c>
      <c r="K143" s="62">
        <f>SUM(K144:K147)</f>
        <v>0</v>
      </c>
      <c r="L143" s="149" t="s">
        <v>26</v>
      </c>
      <c r="M143" s="149" t="s">
        <v>135</v>
      </c>
    </row>
    <row r="144" spans="1:13" s="1" customFormat="1" ht="26.4" x14ac:dyDescent="0.3">
      <c r="A144" s="159"/>
      <c r="B144" s="153"/>
      <c r="C144" s="154"/>
      <c r="D144" s="65" t="s">
        <v>121</v>
      </c>
      <c r="E144" s="61">
        <v>0</v>
      </c>
      <c r="F144" s="61">
        <f t="shared" ref="F144:F145" si="32">SUM(G144:K144)</f>
        <v>0</v>
      </c>
      <c r="G144" s="61">
        <v>0</v>
      </c>
      <c r="H144" s="61">
        <v>0</v>
      </c>
      <c r="I144" s="61">
        <v>0</v>
      </c>
      <c r="J144" s="61">
        <v>0</v>
      </c>
      <c r="K144" s="61">
        <v>0</v>
      </c>
      <c r="L144" s="154"/>
      <c r="M144" s="154"/>
    </row>
    <row r="145" spans="1:15" s="1" customFormat="1" ht="26.4" x14ac:dyDescent="0.3">
      <c r="A145" s="159"/>
      <c r="B145" s="153"/>
      <c r="C145" s="154"/>
      <c r="D145" s="65" t="s">
        <v>162</v>
      </c>
      <c r="E145" s="61">
        <v>0</v>
      </c>
      <c r="F145" s="61">
        <f t="shared" si="32"/>
        <v>0</v>
      </c>
      <c r="G145" s="61">
        <v>0</v>
      </c>
      <c r="H145" s="61">
        <v>0</v>
      </c>
      <c r="I145" s="61">
        <v>0</v>
      </c>
      <c r="J145" s="61">
        <v>0</v>
      </c>
      <c r="K145" s="61">
        <v>0</v>
      </c>
      <c r="L145" s="154"/>
      <c r="M145" s="154"/>
    </row>
    <row r="146" spans="1:15" s="1" customFormat="1" ht="26.4" x14ac:dyDescent="0.3">
      <c r="A146" s="159"/>
      <c r="B146" s="153"/>
      <c r="C146" s="154"/>
      <c r="D146" s="65" t="s">
        <v>1</v>
      </c>
      <c r="E146" s="61">
        <v>0</v>
      </c>
      <c r="F146" s="61">
        <f>SUM(G146:K146)</f>
        <v>1925</v>
      </c>
      <c r="G146" s="61">
        <v>1925</v>
      </c>
      <c r="H146" s="61">
        <v>0</v>
      </c>
      <c r="I146" s="61">
        <v>0</v>
      </c>
      <c r="J146" s="61">
        <v>0</v>
      </c>
      <c r="K146" s="61">
        <v>0</v>
      </c>
      <c r="L146" s="154"/>
      <c r="M146" s="154"/>
    </row>
    <row r="147" spans="1:15" s="1" customFormat="1" ht="15.6" x14ac:dyDescent="0.3">
      <c r="A147" s="159"/>
      <c r="B147" s="153"/>
      <c r="C147" s="150"/>
      <c r="D147" s="65" t="s">
        <v>16</v>
      </c>
      <c r="E147" s="61">
        <v>0</v>
      </c>
      <c r="F147" s="61">
        <v>0</v>
      </c>
      <c r="G147" s="61">
        <v>0</v>
      </c>
      <c r="H147" s="61">
        <v>0</v>
      </c>
      <c r="I147" s="61">
        <v>0</v>
      </c>
      <c r="J147" s="61">
        <v>0</v>
      </c>
      <c r="K147" s="61">
        <v>0</v>
      </c>
      <c r="L147" s="150"/>
      <c r="M147" s="150"/>
    </row>
    <row r="148" spans="1:15" s="1" customFormat="1" ht="19.5" customHeight="1" x14ac:dyDescent="0.3">
      <c r="A148" s="159" t="s">
        <v>228</v>
      </c>
      <c r="B148" s="153" t="s">
        <v>136</v>
      </c>
      <c r="C148" s="149" t="s">
        <v>45</v>
      </c>
      <c r="D148" s="66" t="s">
        <v>2</v>
      </c>
      <c r="E148" s="62">
        <v>0</v>
      </c>
      <c r="F148" s="62">
        <f>SUM(G148:K148)</f>
        <v>9601</v>
      </c>
      <c r="G148" s="62">
        <f>SUM(G149:G152)</f>
        <v>9601</v>
      </c>
      <c r="H148" s="62">
        <f>SUM(H149:H152)</f>
        <v>0</v>
      </c>
      <c r="I148" s="62">
        <f>SUM(I149:I152)</f>
        <v>0</v>
      </c>
      <c r="J148" s="62">
        <f>SUM(J149:J152)</f>
        <v>0</v>
      </c>
      <c r="K148" s="62">
        <f>SUM(K149:K152)</f>
        <v>0</v>
      </c>
      <c r="L148" s="149" t="s">
        <v>26</v>
      </c>
      <c r="M148" s="149" t="s">
        <v>136</v>
      </c>
    </row>
    <row r="149" spans="1:15" s="1" customFormat="1" ht="26.4" x14ac:dyDescent="0.3">
      <c r="A149" s="159"/>
      <c r="B149" s="153"/>
      <c r="C149" s="154"/>
      <c r="D149" s="65" t="s">
        <v>121</v>
      </c>
      <c r="E149" s="61">
        <v>0</v>
      </c>
      <c r="F149" s="61">
        <f t="shared" ref="F149:F150" si="33">SUM(G149:K149)</f>
        <v>0</v>
      </c>
      <c r="G149" s="61">
        <v>0</v>
      </c>
      <c r="H149" s="61">
        <v>0</v>
      </c>
      <c r="I149" s="61">
        <v>0</v>
      </c>
      <c r="J149" s="61">
        <v>0</v>
      </c>
      <c r="K149" s="61">
        <v>0</v>
      </c>
      <c r="L149" s="154"/>
      <c r="M149" s="154"/>
    </row>
    <row r="150" spans="1:15" s="1" customFormat="1" ht="26.4" x14ac:dyDescent="0.3">
      <c r="A150" s="159"/>
      <c r="B150" s="153"/>
      <c r="C150" s="154"/>
      <c r="D150" s="65" t="s">
        <v>162</v>
      </c>
      <c r="E150" s="61">
        <v>0</v>
      </c>
      <c r="F150" s="61">
        <f t="shared" si="33"/>
        <v>0</v>
      </c>
      <c r="G150" s="61">
        <v>0</v>
      </c>
      <c r="H150" s="61">
        <v>0</v>
      </c>
      <c r="I150" s="61">
        <v>0</v>
      </c>
      <c r="J150" s="61">
        <v>0</v>
      </c>
      <c r="K150" s="61">
        <v>0</v>
      </c>
      <c r="L150" s="154"/>
      <c r="M150" s="154"/>
    </row>
    <row r="151" spans="1:15" s="1" customFormat="1" ht="26.4" x14ac:dyDescent="0.3">
      <c r="A151" s="159"/>
      <c r="B151" s="153"/>
      <c r="C151" s="154"/>
      <c r="D151" s="65" t="s">
        <v>1</v>
      </c>
      <c r="E151" s="61">
        <v>0</v>
      </c>
      <c r="F151" s="61">
        <f>SUM(G151:K151)</f>
        <v>9601</v>
      </c>
      <c r="G151" s="61">
        <v>9601</v>
      </c>
      <c r="H151" s="61">
        <v>0</v>
      </c>
      <c r="I151" s="61">
        <v>0</v>
      </c>
      <c r="J151" s="61">
        <v>0</v>
      </c>
      <c r="K151" s="61">
        <v>0</v>
      </c>
      <c r="L151" s="154"/>
      <c r="M151" s="154"/>
    </row>
    <row r="152" spans="1:15" s="1" customFormat="1" ht="15.6" x14ac:dyDescent="0.3">
      <c r="A152" s="159"/>
      <c r="B152" s="153"/>
      <c r="C152" s="150"/>
      <c r="D152" s="65" t="s">
        <v>16</v>
      </c>
      <c r="E152" s="61">
        <v>0</v>
      </c>
      <c r="F152" s="61">
        <v>0</v>
      </c>
      <c r="G152" s="61">
        <v>0</v>
      </c>
      <c r="H152" s="61">
        <v>0</v>
      </c>
      <c r="I152" s="61">
        <v>0</v>
      </c>
      <c r="J152" s="61">
        <v>0</v>
      </c>
      <c r="K152" s="61">
        <v>0</v>
      </c>
      <c r="L152" s="150"/>
      <c r="M152" s="150"/>
    </row>
    <row r="153" spans="1:15" ht="18.75" customHeight="1" x14ac:dyDescent="0.25">
      <c r="A153" s="168" t="s">
        <v>35</v>
      </c>
      <c r="B153" s="168"/>
      <c r="C153" s="169" t="s">
        <v>45</v>
      </c>
      <c r="D153" s="66" t="s">
        <v>2</v>
      </c>
      <c r="E153" s="64">
        <f t="shared" ref="E153:K153" si="34">SUM(E8)</f>
        <v>1092200</v>
      </c>
      <c r="F153" s="64">
        <f t="shared" si="34"/>
        <v>3167526</v>
      </c>
      <c r="G153" s="64">
        <f t="shared" si="34"/>
        <v>1041926</v>
      </c>
      <c r="H153" s="64">
        <f t="shared" si="34"/>
        <v>531400</v>
      </c>
      <c r="I153" s="64">
        <f t="shared" si="34"/>
        <v>531400</v>
      </c>
      <c r="J153" s="64">
        <f t="shared" si="34"/>
        <v>531400</v>
      </c>
      <c r="K153" s="64">
        <f t="shared" si="34"/>
        <v>531400</v>
      </c>
      <c r="L153" s="168"/>
      <c r="M153" s="168"/>
      <c r="N153" s="5"/>
      <c r="O153" s="9"/>
    </row>
    <row r="154" spans="1:15" ht="26.4" x14ac:dyDescent="0.25">
      <c r="A154" s="168"/>
      <c r="B154" s="168"/>
      <c r="C154" s="169"/>
      <c r="D154" s="65" t="s">
        <v>121</v>
      </c>
      <c r="E154" s="99">
        <v>0</v>
      </c>
      <c r="F154" s="99">
        <v>0</v>
      </c>
      <c r="G154" s="99">
        <v>0</v>
      </c>
      <c r="H154" s="99">
        <v>0</v>
      </c>
      <c r="I154" s="99">
        <v>0</v>
      </c>
      <c r="J154" s="99">
        <v>0</v>
      </c>
      <c r="K154" s="99">
        <v>0</v>
      </c>
      <c r="L154" s="168"/>
      <c r="M154" s="168"/>
      <c r="N154" s="5"/>
      <c r="O154" s="9"/>
    </row>
    <row r="155" spans="1:15" ht="26.4" x14ac:dyDescent="0.25">
      <c r="A155" s="168"/>
      <c r="B155" s="168"/>
      <c r="C155" s="169"/>
      <c r="D155" s="65" t="s">
        <v>162</v>
      </c>
      <c r="E155" s="99">
        <v>54762</v>
      </c>
      <c r="F155" s="99">
        <v>103745</v>
      </c>
      <c r="G155" s="99">
        <v>103745</v>
      </c>
      <c r="H155" s="99">
        <v>0</v>
      </c>
      <c r="I155" s="99">
        <v>0</v>
      </c>
      <c r="J155" s="99">
        <v>0</v>
      </c>
      <c r="K155" s="99">
        <v>0</v>
      </c>
      <c r="L155" s="168"/>
      <c r="M155" s="168"/>
      <c r="N155" s="5"/>
      <c r="O155" s="9"/>
    </row>
    <row r="156" spans="1:15" ht="26.4" x14ac:dyDescent="0.25">
      <c r="A156" s="168"/>
      <c r="B156" s="168"/>
      <c r="C156" s="169"/>
      <c r="D156" s="65" t="s">
        <v>1</v>
      </c>
      <c r="E156" s="99">
        <f>E11</f>
        <v>1037438</v>
      </c>
      <c r="F156" s="99">
        <f t="shared" ref="F156:K156" si="35">F11</f>
        <v>3063781</v>
      </c>
      <c r="G156" s="99">
        <f t="shared" si="35"/>
        <v>938181</v>
      </c>
      <c r="H156" s="99">
        <f t="shared" si="35"/>
        <v>531400</v>
      </c>
      <c r="I156" s="99">
        <f t="shared" si="35"/>
        <v>531400</v>
      </c>
      <c r="J156" s="99">
        <f t="shared" si="35"/>
        <v>531400</v>
      </c>
      <c r="K156" s="99">
        <f t="shared" si="35"/>
        <v>531400</v>
      </c>
      <c r="L156" s="168"/>
      <c r="M156" s="168"/>
      <c r="N156" s="5"/>
      <c r="O156" s="9"/>
    </row>
    <row r="157" spans="1:15" ht="13.8" x14ac:dyDescent="0.25">
      <c r="A157" s="168"/>
      <c r="B157" s="168"/>
      <c r="C157" s="169"/>
      <c r="D157" s="65" t="s">
        <v>16</v>
      </c>
      <c r="E157" s="99">
        <v>0</v>
      </c>
      <c r="F157" s="99">
        <v>0</v>
      </c>
      <c r="G157" s="99">
        <v>0</v>
      </c>
      <c r="H157" s="99">
        <v>0</v>
      </c>
      <c r="I157" s="99">
        <v>0</v>
      </c>
      <c r="J157" s="99">
        <v>0</v>
      </c>
      <c r="K157" s="99">
        <v>0</v>
      </c>
      <c r="L157" s="168"/>
      <c r="M157" s="168"/>
      <c r="N157" s="5"/>
      <c r="O157" s="9"/>
    </row>
  </sheetData>
  <mergeCells count="157">
    <mergeCell ref="A128:A132"/>
    <mergeCell ref="B128:B132"/>
    <mergeCell ref="C128:C132"/>
    <mergeCell ref="L128:L132"/>
    <mergeCell ref="M128:M132"/>
    <mergeCell ref="A133:A137"/>
    <mergeCell ref="B133:B137"/>
    <mergeCell ref="C133:C137"/>
    <mergeCell ref="L133:L137"/>
    <mergeCell ref="M133:M137"/>
    <mergeCell ref="A153:B157"/>
    <mergeCell ref="C153:C157"/>
    <mergeCell ref="L153:M157"/>
    <mergeCell ref="A138:A142"/>
    <mergeCell ref="B138:B142"/>
    <mergeCell ref="C138:C142"/>
    <mergeCell ref="L138:L142"/>
    <mergeCell ref="M138:M142"/>
    <mergeCell ref="A143:A147"/>
    <mergeCell ref="B143:B147"/>
    <mergeCell ref="C143:C147"/>
    <mergeCell ref="L143:L147"/>
    <mergeCell ref="M143:M147"/>
    <mergeCell ref="A148:A152"/>
    <mergeCell ref="B148:B152"/>
    <mergeCell ref="C148:C152"/>
    <mergeCell ref="L148:L152"/>
    <mergeCell ref="M148:M152"/>
    <mergeCell ref="L118:L122"/>
    <mergeCell ref="M118:M122"/>
    <mergeCell ref="A123:A127"/>
    <mergeCell ref="B123:B127"/>
    <mergeCell ref="C123:C127"/>
    <mergeCell ref="L123:L127"/>
    <mergeCell ref="M123:M127"/>
    <mergeCell ref="A108:A112"/>
    <mergeCell ref="B108:B112"/>
    <mergeCell ref="C108:C112"/>
    <mergeCell ref="L108:L112"/>
    <mergeCell ref="M108:M112"/>
    <mergeCell ref="A113:A117"/>
    <mergeCell ref="B113:B117"/>
    <mergeCell ref="C113:C117"/>
    <mergeCell ref="L113:L117"/>
    <mergeCell ref="M113:M117"/>
    <mergeCell ref="A118:A122"/>
    <mergeCell ref="B118:B122"/>
    <mergeCell ref="C118:C122"/>
    <mergeCell ref="A98:A102"/>
    <mergeCell ref="B98:B102"/>
    <mergeCell ref="C98:C102"/>
    <mergeCell ref="L98:L102"/>
    <mergeCell ref="M98:M102"/>
    <mergeCell ref="A103:A107"/>
    <mergeCell ref="B103:B107"/>
    <mergeCell ref="C103:C107"/>
    <mergeCell ref="L103:L107"/>
    <mergeCell ref="M103:M107"/>
    <mergeCell ref="A88:A92"/>
    <mergeCell ref="B88:B92"/>
    <mergeCell ref="C88:C92"/>
    <mergeCell ref="L88:L92"/>
    <mergeCell ref="M88:M92"/>
    <mergeCell ref="A93:A97"/>
    <mergeCell ref="B93:B97"/>
    <mergeCell ref="C93:C97"/>
    <mergeCell ref="L93:L97"/>
    <mergeCell ref="M93:M97"/>
    <mergeCell ref="A82:A86"/>
    <mergeCell ref="B82:B86"/>
    <mergeCell ref="C82:C86"/>
    <mergeCell ref="L82:L86"/>
    <mergeCell ref="M82:M86"/>
    <mergeCell ref="A87:M87"/>
    <mergeCell ref="A72:A76"/>
    <mergeCell ref="B72:B76"/>
    <mergeCell ref="C72:C76"/>
    <mergeCell ref="L72:L76"/>
    <mergeCell ref="M72:M76"/>
    <mergeCell ref="A77:A81"/>
    <mergeCell ref="B77:B81"/>
    <mergeCell ref="C77:C81"/>
    <mergeCell ref="L77:L81"/>
    <mergeCell ref="M77:M81"/>
    <mergeCell ref="A62:A66"/>
    <mergeCell ref="B62:B66"/>
    <mergeCell ref="C62:C66"/>
    <mergeCell ref="L62:L66"/>
    <mergeCell ref="M62:M66"/>
    <mergeCell ref="A67:A71"/>
    <mergeCell ref="B67:B71"/>
    <mergeCell ref="C67:C71"/>
    <mergeCell ref="L67:L71"/>
    <mergeCell ref="M67:M71"/>
    <mergeCell ref="A51:A55"/>
    <mergeCell ref="B51:B55"/>
    <mergeCell ref="C51:C55"/>
    <mergeCell ref="L51:L55"/>
    <mergeCell ref="M51:M55"/>
    <mergeCell ref="A56:A61"/>
    <mergeCell ref="B56:B61"/>
    <mergeCell ref="C56:C61"/>
    <mergeCell ref="L56:L61"/>
    <mergeCell ref="M56:M61"/>
    <mergeCell ref="A41:A45"/>
    <mergeCell ref="B41:B45"/>
    <mergeCell ref="C41:C45"/>
    <mergeCell ref="L41:L45"/>
    <mergeCell ref="M41:M45"/>
    <mergeCell ref="A46:A50"/>
    <mergeCell ref="B46:B50"/>
    <mergeCell ref="C46:C50"/>
    <mergeCell ref="L46:L50"/>
    <mergeCell ref="M46:M50"/>
    <mergeCell ref="A31:A35"/>
    <mergeCell ref="B31:B35"/>
    <mergeCell ref="C31:C35"/>
    <mergeCell ref="L31:L35"/>
    <mergeCell ref="M31:M35"/>
    <mergeCell ref="A36:A40"/>
    <mergeCell ref="B36:B40"/>
    <mergeCell ref="C36:C40"/>
    <mergeCell ref="L36:L40"/>
    <mergeCell ref="M36:M40"/>
    <mergeCell ref="A8:A13"/>
    <mergeCell ref="B8:B13"/>
    <mergeCell ref="C8:C13"/>
    <mergeCell ref="L8:L13"/>
    <mergeCell ref="M8:M13"/>
    <mergeCell ref="A26:A30"/>
    <mergeCell ref="B26:B30"/>
    <mergeCell ref="C26:C30"/>
    <mergeCell ref="L26:L30"/>
    <mergeCell ref="M26:M30"/>
    <mergeCell ref="A14:M14"/>
    <mergeCell ref="A15:A20"/>
    <mergeCell ref="B15:B20"/>
    <mergeCell ref="C15:C20"/>
    <mergeCell ref="L15:L20"/>
    <mergeCell ref="M15:M20"/>
    <mergeCell ref="A21:A25"/>
    <mergeCell ref="B21:B25"/>
    <mergeCell ref="C21:C25"/>
    <mergeCell ref="L21:L25"/>
    <mergeCell ref="M21:M25"/>
    <mergeCell ref="I1:M1"/>
    <mergeCell ref="A3:M3"/>
    <mergeCell ref="A5:A6"/>
    <mergeCell ref="B5:B6"/>
    <mergeCell ref="C5:C6"/>
    <mergeCell ref="D5:D6"/>
    <mergeCell ref="E5:E6"/>
    <mergeCell ref="F5:F6"/>
    <mergeCell ref="G5:K5"/>
    <mergeCell ref="L5:L6"/>
    <mergeCell ref="M5:M6"/>
    <mergeCell ref="I2:M2"/>
  </mergeCells>
  <pageMargins left="0.31496062992125984" right="0.31496062992125984" top="0.35433070866141736" bottom="0.35433070866141736" header="0.11811023622047245" footer="0.11811023622047245"/>
  <pageSetup paperSize="9" scale="65"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D6" sqref="D6"/>
    </sheetView>
  </sheetViews>
  <sheetFormatPr defaultColWidth="17.109375" defaultRowHeight="15.6" x14ac:dyDescent="0.3"/>
  <cols>
    <col min="1" max="1" width="4.44140625" style="6" customWidth="1"/>
    <col min="2" max="2" width="52.44140625" style="6" customWidth="1"/>
    <col min="3" max="3" width="26" style="6" customWidth="1"/>
    <col min="4" max="4" width="9.6640625" style="6" customWidth="1"/>
    <col min="5" max="5" width="10.44140625" style="6" customWidth="1"/>
    <col min="6" max="6" width="11.109375" style="6" customWidth="1"/>
    <col min="7" max="7" width="11.33203125" style="6" customWidth="1"/>
    <col min="8" max="8" width="44.33203125" style="6" customWidth="1"/>
    <col min="9" max="256" width="17.109375" style="6"/>
    <col min="257" max="257" width="4.44140625" style="6" customWidth="1"/>
    <col min="258" max="258" width="52.44140625" style="6" customWidth="1"/>
    <col min="259" max="259" width="25" style="6" customWidth="1"/>
    <col min="260" max="260" width="9.6640625" style="6" customWidth="1"/>
    <col min="261" max="261" width="10.44140625" style="6" customWidth="1"/>
    <col min="262" max="262" width="11.109375" style="6" customWidth="1"/>
    <col min="263" max="263" width="11.33203125" style="6" customWidth="1"/>
    <col min="264" max="264" width="44.33203125" style="6" customWidth="1"/>
    <col min="265" max="512" width="17.109375" style="6"/>
    <col min="513" max="513" width="4.44140625" style="6" customWidth="1"/>
    <col min="514" max="514" width="52.44140625" style="6" customWidth="1"/>
    <col min="515" max="515" width="25" style="6" customWidth="1"/>
    <col min="516" max="516" width="9.6640625" style="6" customWidth="1"/>
    <col min="517" max="517" width="10.44140625" style="6" customWidth="1"/>
    <col min="518" max="518" width="11.109375" style="6" customWidth="1"/>
    <col min="519" max="519" width="11.33203125" style="6" customWidth="1"/>
    <col min="520" max="520" width="44.33203125" style="6" customWidth="1"/>
    <col min="521" max="768" width="17.109375" style="6"/>
    <col min="769" max="769" width="4.44140625" style="6" customWidth="1"/>
    <col min="770" max="770" width="52.44140625" style="6" customWidth="1"/>
    <col min="771" max="771" width="25" style="6" customWidth="1"/>
    <col min="772" max="772" width="9.6640625" style="6" customWidth="1"/>
    <col min="773" max="773" width="10.44140625" style="6" customWidth="1"/>
    <col min="774" max="774" width="11.109375" style="6" customWidth="1"/>
    <col min="775" max="775" width="11.33203125" style="6" customWidth="1"/>
    <col min="776" max="776" width="44.33203125" style="6" customWidth="1"/>
    <col min="777" max="1024" width="17.109375" style="6"/>
    <col min="1025" max="1025" width="4.44140625" style="6" customWidth="1"/>
    <col min="1026" max="1026" width="52.44140625" style="6" customWidth="1"/>
    <col min="1027" max="1027" width="25" style="6" customWidth="1"/>
    <col min="1028" max="1028" width="9.6640625" style="6" customWidth="1"/>
    <col min="1029" max="1029" width="10.44140625" style="6" customWidth="1"/>
    <col min="1030" max="1030" width="11.109375" style="6" customWidth="1"/>
    <col min="1031" max="1031" width="11.33203125" style="6" customWidth="1"/>
    <col min="1032" max="1032" width="44.33203125" style="6" customWidth="1"/>
    <col min="1033" max="1280" width="17.109375" style="6"/>
    <col min="1281" max="1281" width="4.44140625" style="6" customWidth="1"/>
    <col min="1282" max="1282" width="52.44140625" style="6" customWidth="1"/>
    <col min="1283" max="1283" width="25" style="6" customWidth="1"/>
    <col min="1284" max="1284" width="9.6640625" style="6" customWidth="1"/>
    <col min="1285" max="1285" width="10.44140625" style="6" customWidth="1"/>
    <col min="1286" max="1286" width="11.109375" style="6" customWidth="1"/>
    <col min="1287" max="1287" width="11.33203125" style="6" customWidth="1"/>
    <col min="1288" max="1288" width="44.33203125" style="6" customWidth="1"/>
    <col min="1289" max="1536" width="17.109375" style="6"/>
    <col min="1537" max="1537" width="4.44140625" style="6" customWidth="1"/>
    <col min="1538" max="1538" width="52.44140625" style="6" customWidth="1"/>
    <col min="1539" max="1539" width="25" style="6" customWidth="1"/>
    <col min="1540" max="1540" width="9.6640625" style="6" customWidth="1"/>
    <col min="1541" max="1541" width="10.44140625" style="6" customWidth="1"/>
    <col min="1542" max="1542" width="11.109375" style="6" customWidth="1"/>
    <col min="1543" max="1543" width="11.33203125" style="6" customWidth="1"/>
    <col min="1544" max="1544" width="44.33203125" style="6" customWidth="1"/>
    <col min="1545" max="1792" width="17.109375" style="6"/>
    <col min="1793" max="1793" width="4.44140625" style="6" customWidth="1"/>
    <col min="1794" max="1794" width="52.44140625" style="6" customWidth="1"/>
    <col min="1795" max="1795" width="25" style="6" customWidth="1"/>
    <col min="1796" max="1796" width="9.6640625" style="6" customWidth="1"/>
    <col min="1797" max="1797" width="10.44140625" style="6" customWidth="1"/>
    <col min="1798" max="1798" width="11.109375" style="6" customWidth="1"/>
    <col min="1799" max="1799" width="11.33203125" style="6" customWidth="1"/>
    <col min="1800" max="1800" width="44.33203125" style="6" customWidth="1"/>
    <col min="1801" max="2048" width="17.109375" style="6"/>
    <col min="2049" max="2049" width="4.44140625" style="6" customWidth="1"/>
    <col min="2050" max="2050" width="52.44140625" style="6" customWidth="1"/>
    <col min="2051" max="2051" width="25" style="6" customWidth="1"/>
    <col min="2052" max="2052" width="9.6640625" style="6" customWidth="1"/>
    <col min="2053" max="2053" width="10.44140625" style="6" customWidth="1"/>
    <col min="2054" max="2054" width="11.109375" style="6" customWidth="1"/>
    <col min="2055" max="2055" width="11.33203125" style="6" customWidth="1"/>
    <col min="2056" max="2056" width="44.33203125" style="6" customWidth="1"/>
    <col min="2057" max="2304" width="17.109375" style="6"/>
    <col min="2305" max="2305" width="4.44140625" style="6" customWidth="1"/>
    <col min="2306" max="2306" width="52.44140625" style="6" customWidth="1"/>
    <col min="2307" max="2307" width="25" style="6" customWidth="1"/>
    <col min="2308" max="2308" width="9.6640625" style="6" customWidth="1"/>
    <col min="2309" max="2309" width="10.44140625" style="6" customWidth="1"/>
    <col min="2310" max="2310" width="11.109375" style="6" customWidth="1"/>
    <col min="2311" max="2311" width="11.33203125" style="6" customWidth="1"/>
    <col min="2312" max="2312" width="44.33203125" style="6" customWidth="1"/>
    <col min="2313" max="2560" width="17.109375" style="6"/>
    <col min="2561" max="2561" width="4.44140625" style="6" customWidth="1"/>
    <col min="2562" max="2562" width="52.44140625" style="6" customWidth="1"/>
    <col min="2563" max="2563" width="25" style="6" customWidth="1"/>
    <col min="2564" max="2564" width="9.6640625" style="6" customWidth="1"/>
    <col min="2565" max="2565" width="10.44140625" style="6" customWidth="1"/>
    <col min="2566" max="2566" width="11.109375" style="6" customWidth="1"/>
    <col min="2567" max="2567" width="11.33203125" style="6" customWidth="1"/>
    <col min="2568" max="2568" width="44.33203125" style="6" customWidth="1"/>
    <col min="2569" max="2816" width="17.109375" style="6"/>
    <col min="2817" max="2817" width="4.44140625" style="6" customWidth="1"/>
    <col min="2818" max="2818" width="52.44140625" style="6" customWidth="1"/>
    <col min="2819" max="2819" width="25" style="6" customWidth="1"/>
    <col min="2820" max="2820" width="9.6640625" style="6" customWidth="1"/>
    <col min="2821" max="2821" width="10.44140625" style="6" customWidth="1"/>
    <col min="2822" max="2822" width="11.109375" style="6" customWidth="1"/>
    <col min="2823" max="2823" width="11.33203125" style="6" customWidth="1"/>
    <col min="2824" max="2824" width="44.33203125" style="6" customWidth="1"/>
    <col min="2825" max="3072" width="17.109375" style="6"/>
    <col min="3073" max="3073" width="4.44140625" style="6" customWidth="1"/>
    <col min="3074" max="3074" width="52.44140625" style="6" customWidth="1"/>
    <col min="3075" max="3075" width="25" style="6" customWidth="1"/>
    <col min="3076" max="3076" width="9.6640625" style="6" customWidth="1"/>
    <col min="3077" max="3077" width="10.44140625" style="6" customWidth="1"/>
    <col min="3078" max="3078" width="11.109375" style="6" customWidth="1"/>
    <col min="3079" max="3079" width="11.33203125" style="6" customWidth="1"/>
    <col min="3080" max="3080" width="44.33203125" style="6" customWidth="1"/>
    <col min="3081" max="3328" width="17.109375" style="6"/>
    <col min="3329" max="3329" width="4.44140625" style="6" customWidth="1"/>
    <col min="3330" max="3330" width="52.44140625" style="6" customWidth="1"/>
    <col min="3331" max="3331" width="25" style="6" customWidth="1"/>
    <col min="3332" max="3332" width="9.6640625" style="6" customWidth="1"/>
    <col min="3333" max="3333" width="10.44140625" style="6" customWidth="1"/>
    <col min="3334" max="3334" width="11.109375" style="6" customWidth="1"/>
    <col min="3335" max="3335" width="11.33203125" style="6" customWidth="1"/>
    <col min="3336" max="3336" width="44.33203125" style="6" customWidth="1"/>
    <col min="3337" max="3584" width="17.109375" style="6"/>
    <col min="3585" max="3585" width="4.44140625" style="6" customWidth="1"/>
    <col min="3586" max="3586" width="52.44140625" style="6" customWidth="1"/>
    <col min="3587" max="3587" width="25" style="6" customWidth="1"/>
    <col min="3588" max="3588" width="9.6640625" style="6" customWidth="1"/>
    <col min="3589" max="3589" width="10.44140625" style="6" customWidth="1"/>
    <col min="3590" max="3590" width="11.109375" style="6" customWidth="1"/>
    <col min="3591" max="3591" width="11.33203125" style="6" customWidth="1"/>
    <col min="3592" max="3592" width="44.33203125" style="6" customWidth="1"/>
    <col min="3593" max="3840" width="17.109375" style="6"/>
    <col min="3841" max="3841" width="4.44140625" style="6" customWidth="1"/>
    <col min="3842" max="3842" width="52.44140625" style="6" customWidth="1"/>
    <col min="3843" max="3843" width="25" style="6" customWidth="1"/>
    <col min="3844" max="3844" width="9.6640625" style="6" customWidth="1"/>
    <col min="3845" max="3845" width="10.44140625" style="6" customWidth="1"/>
    <col min="3846" max="3846" width="11.109375" style="6" customWidth="1"/>
    <col min="3847" max="3847" width="11.33203125" style="6" customWidth="1"/>
    <col min="3848" max="3848" width="44.33203125" style="6" customWidth="1"/>
    <col min="3849" max="4096" width="17.109375" style="6"/>
    <col min="4097" max="4097" width="4.44140625" style="6" customWidth="1"/>
    <col min="4098" max="4098" width="52.44140625" style="6" customWidth="1"/>
    <col min="4099" max="4099" width="25" style="6" customWidth="1"/>
    <col min="4100" max="4100" width="9.6640625" style="6" customWidth="1"/>
    <col min="4101" max="4101" width="10.44140625" style="6" customWidth="1"/>
    <col min="4102" max="4102" width="11.109375" style="6" customWidth="1"/>
    <col min="4103" max="4103" width="11.33203125" style="6" customWidth="1"/>
    <col min="4104" max="4104" width="44.33203125" style="6" customWidth="1"/>
    <col min="4105" max="4352" width="17.109375" style="6"/>
    <col min="4353" max="4353" width="4.44140625" style="6" customWidth="1"/>
    <col min="4354" max="4354" width="52.44140625" style="6" customWidth="1"/>
    <col min="4355" max="4355" width="25" style="6" customWidth="1"/>
    <col min="4356" max="4356" width="9.6640625" style="6" customWidth="1"/>
    <col min="4357" max="4357" width="10.44140625" style="6" customWidth="1"/>
    <col min="4358" max="4358" width="11.109375" style="6" customWidth="1"/>
    <col min="4359" max="4359" width="11.33203125" style="6" customWidth="1"/>
    <col min="4360" max="4360" width="44.33203125" style="6" customWidth="1"/>
    <col min="4361" max="4608" width="17.109375" style="6"/>
    <col min="4609" max="4609" width="4.44140625" style="6" customWidth="1"/>
    <col min="4610" max="4610" width="52.44140625" style="6" customWidth="1"/>
    <col min="4611" max="4611" width="25" style="6" customWidth="1"/>
    <col min="4612" max="4612" width="9.6640625" style="6" customWidth="1"/>
    <col min="4613" max="4613" width="10.44140625" style="6" customWidth="1"/>
    <col min="4614" max="4614" width="11.109375" style="6" customWidth="1"/>
    <col min="4615" max="4615" width="11.33203125" style="6" customWidth="1"/>
    <col min="4616" max="4616" width="44.33203125" style="6" customWidth="1"/>
    <col min="4617" max="4864" width="17.109375" style="6"/>
    <col min="4865" max="4865" width="4.44140625" style="6" customWidth="1"/>
    <col min="4866" max="4866" width="52.44140625" style="6" customWidth="1"/>
    <col min="4867" max="4867" width="25" style="6" customWidth="1"/>
    <col min="4868" max="4868" width="9.6640625" style="6" customWidth="1"/>
    <col min="4869" max="4869" width="10.44140625" style="6" customWidth="1"/>
    <col min="4870" max="4870" width="11.109375" style="6" customWidth="1"/>
    <col min="4871" max="4871" width="11.33203125" style="6" customWidth="1"/>
    <col min="4872" max="4872" width="44.33203125" style="6" customWidth="1"/>
    <col min="4873" max="5120" width="17.109375" style="6"/>
    <col min="5121" max="5121" width="4.44140625" style="6" customWidth="1"/>
    <col min="5122" max="5122" width="52.44140625" style="6" customWidth="1"/>
    <col min="5123" max="5123" width="25" style="6" customWidth="1"/>
    <col min="5124" max="5124" width="9.6640625" style="6" customWidth="1"/>
    <col min="5125" max="5125" width="10.44140625" style="6" customWidth="1"/>
    <col min="5126" max="5126" width="11.109375" style="6" customWidth="1"/>
    <col min="5127" max="5127" width="11.33203125" style="6" customWidth="1"/>
    <col min="5128" max="5128" width="44.33203125" style="6" customWidth="1"/>
    <col min="5129" max="5376" width="17.109375" style="6"/>
    <col min="5377" max="5377" width="4.44140625" style="6" customWidth="1"/>
    <col min="5378" max="5378" width="52.44140625" style="6" customWidth="1"/>
    <col min="5379" max="5379" width="25" style="6" customWidth="1"/>
    <col min="5380" max="5380" width="9.6640625" style="6" customWidth="1"/>
    <col min="5381" max="5381" width="10.44140625" style="6" customWidth="1"/>
    <col min="5382" max="5382" width="11.109375" style="6" customWidth="1"/>
    <col min="5383" max="5383" width="11.33203125" style="6" customWidth="1"/>
    <col min="5384" max="5384" width="44.33203125" style="6" customWidth="1"/>
    <col min="5385" max="5632" width="17.109375" style="6"/>
    <col min="5633" max="5633" width="4.44140625" style="6" customWidth="1"/>
    <col min="5634" max="5634" width="52.44140625" style="6" customWidth="1"/>
    <col min="5635" max="5635" width="25" style="6" customWidth="1"/>
    <col min="5636" max="5636" width="9.6640625" style="6" customWidth="1"/>
    <col min="5637" max="5637" width="10.44140625" style="6" customWidth="1"/>
    <col min="5638" max="5638" width="11.109375" style="6" customWidth="1"/>
    <col min="5639" max="5639" width="11.33203125" style="6" customWidth="1"/>
    <col min="5640" max="5640" width="44.33203125" style="6" customWidth="1"/>
    <col min="5641" max="5888" width="17.109375" style="6"/>
    <col min="5889" max="5889" width="4.44140625" style="6" customWidth="1"/>
    <col min="5890" max="5890" width="52.44140625" style="6" customWidth="1"/>
    <col min="5891" max="5891" width="25" style="6" customWidth="1"/>
    <col min="5892" max="5892" width="9.6640625" style="6" customWidth="1"/>
    <col min="5893" max="5893" width="10.44140625" style="6" customWidth="1"/>
    <col min="5894" max="5894" width="11.109375" style="6" customWidth="1"/>
    <col min="5895" max="5895" width="11.33203125" style="6" customWidth="1"/>
    <col min="5896" max="5896" width="44.33203125" style="6" customWidth="1"/>
    <col min="5897" max="6144" width="17.109375" style="6"/>
    <col min="6145" max="6145" width="4.44140625" style="6" customWidth="1"/>
    <col min="6146" max="6146" width="52.44140625" style="6" customWidth="1"/>
    <col min="6147" max="6147" width="25" style="6" customWidth="1"/>
    <col min="6148" max="6148" width="9.6640625" style="6" customWidth="1"/>
    <col min="6149" max="6149" width="10.44140625" style="6" customWidth="1"/>
    <col min="6150" max="6150" width="11.109375" style="6" customWidth="1"/>
    <col min="6151" max="6151" width="11.33203125" style="6" customWidth="1"/>
    <col min="6152" max="6152" width="44.33203125" style="6" customWidth="1"/>
    <col min="6153" max="6400" width="17.109375" style="6"/>
    <col min="6401" max="6401" width="4.44140625" style="6" customWidth="1"/>
    <col min="6402" max="6402" width="52.44140625" style="6" customWidth="1"/>
    <col min="6403" max="6403" width="25" style="6" customWidth="1"/>
    <col min="6404" max="6404" width="9.6640625" style="6" customWidth="1"/>
    <col min="6405" max="6405" width="10.44140625" style="6" customWidth="1"/>
    <col min="6406" max="6406" width="11.109375" style="6" customWidth="1"/>
    <col min="6407" max="6407" width="11.33203125" style="6" customWidth="1"/>
    <col min="6408" max="6408" width="44.33203125" style="6" customWidth="1"/>
    <col min="6409" max="6656" width="17.109375" style="6"/>
    <col min="6657" max="6657" width="4.44140625" style="6" customWidth="1"/>
    <col min="6658" max="6658" width="52.44140625" style="6" customWidth="1"/>
    <col min="6659" max="6659" width="25" style="6" customWidth="1"/>
    <col min="6660" max="6660" width="9.6640625" style="6" customWidth="1"/>
    <col min="6661" max="6661" width="10.44140625" style="6" customWidth="1"/>
    <col min="6662" max="6662" width="11.109375" style="6" customWidth="1"/>
    <col min="6663" max="6663" width="11.33203125" style="6" customWidth="1"/>
    <col min="6664" max="6664" width="44.33203125" style="6" customWidth="1"/>
    <col min="6665" max="6912" width="17.109375" style="6"/>
    <col min="6913" max="6913" width="4.44140625" style="6" customWidth="1"/>
    <col min="6914" max="6914" width="52.44140625" style="6" customWidth="1"/>
    <col min="6915" max="6915" width="25" style="6" customWidth="1"/>
    <col min="6916" max="6916" width="9.6640625" style="6" customWidth="1"/>
    <col min="6917" max="6917" width="10.44140625" style="6" customWidth="1"/>
    <col min="6918" max="6918" width="11.109375" style="6" customWidth="1"/>
    <col min="6919" max="6919" width="11.33203125" style="6" customWidth="1"/>
    <col min="6920" max="6920" width="44.33203125" style="6" customWidth="1"/>
    <col min="6921" max="7168" width="17.109375" style="6"/>
    <col min="7169" max="7169" width="4.44140625" style="6" customWidth="1"/>
    <col min="7170" max="7170" width="52.44140625" style="6" customWidth="1"/>
    <col min="7171" max="7171" width="25" style="6" customWidth="1"/>
    <col min="7172" max="7172" width="9.6640625" style="6" customWidth="1"/>
    <col min="7173" max="7173" width="10.44140625" style="6" customWidth="1"/>
    <col min="7174" max="7174" width="11.109375" style="6" customWidth="1"/>
    <col min="7175" max="7175" width="11.33203125" style="6" customWidth="1"/>
    <col min="7176" max="7176" width="44.33203125" style="6" customWidth="1"/>
    <col min="7177" max="7424" width="17.109375" style="6"/>
    <col min="7425" max="7425" width="4.44140625" style="6" customWidth="1"/>
    <col min="7426" max="7426" width="52.44140625" style="6" customWidth="1"/>
    <col min="7427" max="7427" width="25" style="6" customWidth="1"/>
    <col min="7428" max="7428" width="9.6640625" style="6" customWidth="1"/>
    <col min="7429" max="7429" width="10.44140625" style="6" customWidth="1"/>
    <col min="7430" max="7430" width="11.109375" style="6" customWidth="1"/>
    <col min="7431" max="7431" width="11.33203125" style="6" customWidth="1"/>
    <col min="7432" max="7432" width="44.33203125" style="6" customWidth="1"/>
    <col min="7433" max="7680" width="17.109375" style="6"/>
    <col min="7681" max="7681" width="4.44140625" style="6" customWidth="1"/>
    <col min="7682" max="7682" width="52.44140625" style="6" customWidth="1"/>
    <col min="7683" max="7683" width="25" style="6" customWidth="1"/>
    <col min="7684" max="7684" width="9.6640625" style="6" customWidth="1"/>
    <col min="7685" max="7685" width="10.44140625" style="6" customWidth="1"/>
    <col min="7686" max="7686" width="11.109375" style="6" customWidth="1"/>
    <col min="7687" max="7687" width="11.33203125" style="6" customWidth="1"/>
    <col min="7688" max="7688" width="44.33203125" style="6" customWidth="1"/>
    <col min="7689" max="7936" width="17.109375" style="6"/>
    <col min="7937" max="7937" width="4.44140625" style="6" customWidth="1"/>
    <col min="7938" max="7938" width="52.44140625" style="6" customWidth="1"/>
    <col min="7939" max="7939" width="25" style="6" customWidth="1"/>
    <col min="7940" max="7940" width="9.6640625" style="6" customWidth="1"/>
    <col min="7941" max="7941" width="10.44140625" style="6" customWidth="1"/>
    <col min="7942" max="7942" width="11.109375" style="6" customWidth="1"/>
    <col min="7943" max="7943" width="11.33203125" style="6" customWidth="1"/>
    <col min="7944" max="7944" width="44.33203125" style="6" customWidth="1"/>
    <col min="7945" max="8192" width="17.109375" style="6"/>
    <col min="8193" max="8193" width="4.44140625" style="6" customWidth="1"/>
    <col min="8194" max="8194" width="52.44140625" style="6" customWidth="1"/>
    <col min="8195" max="8195" width="25" style="6" customWidth="1"/>
    <col min="8196" max="8196" width="9.6640625" style="6" customWidth="1"/>
    <col min="8197" max="8197" width="10.44140625" style="6" customWidth="1"/>
    <col min="8198" max="8198" width="11.109375" style="6" customWidth="1"/>
    <col min="8199" max="8199" width="11.33203125" style="6" customWidth="1"/>
    <col min="8200" max="8200" width="44.33203125" style="6" customWidth="1"/>
    <col min="8201" max="8448" width="17.109375" style="6"/>
    <col min="8449" max="8449" width="4.44140625" style="6" customWidth="1"/>
    <col min="8450" max="8450" width="52.44140625" style="6" customWidth="1"/>
    <col min="8451" max="8451" width="25" style="6" customWidth="1"/>
    <col min="8452" max="8452" width="9.6640625" style="6" customWidth="1"/>
    <col min="8453" max="8453" width="10.44140625" style="6" customWidth="1"/>
    <col min="8454" max="8454" width="11.109375" style="6" customWidth="1"/>
    <col min="8455" max="8455" width="11.33203125" style="6" customWidth="1"/>
    <col min="8456" max="8456" width="44.33203125" style="6" customWidth="1"/>
    <col min="8457" max="8704" width="17.109375" style="6"/>
    <col min="8705" max="8705" width="4.44140625" style="6" customWidth="1"/>
    <col min="8706" max="8706" width="52.44140625" style="6" customWidth="1"/>
    <col min="8707" max="8707" width="25" style="6" customWidth="1"/>
    <col min="8708" max="8708" width="9.6640625" style="6" customWidth="1"/>
    <col min="8709" max="8709" width="10.44140625" style="6" customWidth="1"/>
    <col min="8710" max="8710" width="11.109375" style="6" customWidth="1"/>
    <col min="8711" max="8711" width="11.33203125" style="6" customWidth="1"/>
    <col min="8712" max="8712" width="44.33203125" style="6" customWidth="1"/>
    <col min="8713" max="8960" width="17.109375" style="6"/>
    <col min="8961" max="8961" width="4.44140625" style="6" customWidth="1"/>
    <col min="8962" max="8962" width="52.44140625" style="6" customWidth="1"/>
    <col min="8963" max="8963" width="25" style="6" customWidth="1"/>
    <col min="8964" max="8964" width="9.6640625" style="6" customWidth="1"/>
    <col min="8965" max="8965" width="10.44140625" style="6" customWidth="1"/>
    <col min="8966" max="8966" width="11.109375" style="6" customWidth="1"/>
    <col min="8967" max="8967" width="11.33203125" style="6" customWidth="1"/>
    <col min="8968" max="8968" width="44.33203125" style="6" customWidth="1"/>
    <col min="8969" max="9216" width="17.109375" style="6"/>
    <col min="9217" max="9217" width="4.44140625" style="6" customWidth="1"/>
    <col min="9218" max="9218" width="52.44140625" style="6" customWidth="1"/>
    <col min="9219" max="9219" width="25" style="6" customWidth="1"/>
    <col min="9220" max="9220" width="9.6640625" style="6" customWidth="1"/>
    <col min="9221" max="9221" width="10.44140625" style="6" customWidth="1"/>
    <col min="9222" max="9222" width="11.109375" style="6" customWidth="1"/>
    <col min="9223" max="9223" width="11.33203125" style="6" customWidth="1"/>
    <col min="9224" max="9224" width="44.33203125" style="6" customWidth="1"/>
    <col min="9225" max="9472" width="17.109375" style="6"/>
    <col min="9473" max="9473" width="4.44140625" style="6" customWidth="1"/>
    <col min="9474" max="9474" width="52.44140625" style="6" customWidth="1"/>
    <col min="9475" max="9475" width="25" style="6" customWidth="1"/>
    <col min="9476" max="9476" width="9.6640625" style="6" customWidth="1"/>
    <col min="9477" max="9477" width="10.44140625" style="6" customWidth="1"/>
    <col min="9478" max="9478" width="11.109375" style="6" customWidth="1"/>
    <col min="9479" max="9479" width="11.33203125" style="6" customWidth="1"/>
    <col min="9480" max="9480" width="44.33203125" style="6" customWidth="1"/>
    <col min="9481" max="9728" width="17.109375" style="6"/>
    <col min="9729" max="9729" width="4.44140625" style="6" customWidth="1"/>
    <col min="9730" max="9730" width="52.44140625" style="6" customWidth="1"/>
    <col min="9731" max="9731" width="25" style="6" customWidth="1"/>
    <col min="9732" max="9732" width="9.6640625" style="6" customWidth="1"/>
    <col min="9733" max="9733" width="10.44140625" style="6" customWidth="1"/>
    <col min="9734" max="9734" width="11.109375" style="6" customWidth="1"/>
    <col min="9735" max="9735" width="11.33203125" style="6" customWidth="1"/>
    <col min="9736" max="9736" width="44.33203125" style="6" customWidth="1"/>
    <col min="9737" max="9984" width="17.109375" style="6"/>
    <col min="9985" max="9985" width="4.44140625" style="6" customWidth="1"/>
    <col min="9986" max="9986" width="52.44140625" style="6" customWidth="1"/>
    <col min="9987" max="9987" width="25" style="6" customWidth="1"/>
    <col min="9988" max="9988" width="9.6640625" style="6" customWidth="1"/>
    <col min="9989" max="9989" width="10.44140625" style="6" customWidth="1"/>
    <col min="9990" max="9990" width="11.109375" style="6" customWidth="1"/>
    <col min="9991" max="9991" width="11.33203125" style="6" customWidth="1"/>
    <col min="9992" max="9992" width="44.33203125" style="6" customWidth="1"/>
    <col min="9993" max="10240" width="17.109375" style="6"/>
    <col min="10241" max="10241" width="4.44140625" style="6" customWidth="1"/>
    <col min="10242" max="10242" width="52.44140625" style="6" customWidth="1"/>
    <col min="10243" max="10243" width="25" style="6" customWidth="1"/>
    <col min="10244" max="10244" width="9.6640625" style="6" customWidth="1"/>
    <col min="10245" max="10245" width="10.44140625" style="6" customWidth="1"/>
    <col min="10246" max="10246" width="11.109375" style="6" customWidth="1"/>
    <col min="10247" max="10247" width="11.33203125" style="6" customWidth="1"/>
    <col min="10248" max="10248" width="44.33203125" style="6" customWidth="1"/>
    <col min="10249" max="10496" width="17.109375" style="6"/>
    <col min="10497" max="10497" width="4.44140625" style="6" customWidth="1"/>
    <col min="10498" max="10498" width="52.44140625" style="6" customWidth="1"/>
    <col min="10499" max="10499" width="25" style="6" customWidth="1"/>
    <col min="10500" max="10500" width="9.6640625" style="6" customWidth="1"/>
    <col min="10501" max="10501" width="10.44140625" style="6" customWidth="1"/>
    <col min="10502" max="10502" width="11.109375" style="6" customWidth="1"/>
    <col min="10503" max="10503" width="11.33203125" style="6" customWidth="1"/>
    <col min="10504" max="10504" width="44.33203125" style="6" customWidth="1"/>
    <col min="10505" max="10752" width="17.109375" style="6"/>
    <col min="10753" max="10753" width="4.44140625" style="6" customWidth="1"/>
    <col min="10754" max="10754" width="52.44140625" style="6" customWidth="1"/>
    <col min="10755" max="10755" width="25" style="6" customWidth="1"/>
    <col min="10756" max="10756" width="9.6640625" style="6" customWidth="1"/>
    <col min="10757" max="10757" width="10.44140625" style="6" customWidth="1"/>
    <col min="10758" max="10758" width="11.109375" style="6" customWidth="1"/>
    <col min="10759" max="10759" width="11.33203125" style="6" customWidth="1"/>
    <col min="10760" max="10760" width="44.33203125" style="6" customWidth="1"/>
    <col min="10761" max="11008" width="17.109375" style="6"/>
    <col min="11009" max="11009" width="4.44140625" style="6" customWidth="1"/>
    <col min="11010" max="11010" width="52.44140625" style="6" customWidth="1"/>
    <col min="11011" max="11011" width="25" style="6" customWidth="1"/>
    <col min="11012" max="11012" width="9.6640625" style="6" customWidth="1"/>
    <col min="11013" max="11013" width="10.44140625" style="6" customWidth="1"/>
    <col min="11014" max="11014" width="11.109375" style="6" customWidth="1"/>
    <col min="11015" max="11015" width="11.33203125" style="6" customWidth="1"/>
    <col min="11016" max="11016" width="44.33203125" style="6" customWidth="1"/>
    <col min="11017" max="11264" width="17.109375" style="6"/>
    <col min="11265" max="11265" width="4.44140625" style="6" customWidth="1"/>
    <col min="11266" max="11266" width="52.44140625" style="6" customWidth="1"/>
    <col min="11267" max="11267" width="25" style="6" customWidth="1"/>
    <col min="11268" max="11268" width="9.6640625" style="6" customWidth="1"/>
    <col min="11269" max="11269" width="10.44140625" style="6" customWidth="1"/>
    <col min="11270" max="11270" width="11.109375" style="6" customWidth="1"/>
    <col min="11271" max="11271" width="11.33203125" style="6" customWidth="1"/>
    <col min="11272" max="11272" width="44.33203125" style="6" customWidth="1"/>
    <col min="11273" max="11520" width="17.109375" style="6"/>
    <col min="11521" max="11521" width="4.44140625" style="6" customWidth="1"/>
    <col min="11522" max="11522" width="52.44140625" style="6" customWidth="1"/>
    <col min="11523" max="11523" width="25" style="6" customWidth="1"/>
    <col min="11524" max="11524" width="9.6640625" style="6" customWidth="1"/>
    <col min="11525" max="11525" width="10.44140625" style="6" customWidth="1"/>
    <col min="11526" max="11526" width="11.109375" style="6" customWidth="1"/>
    <col min="11527" max="11527" width="11.33203125" style="6" customWidth="1"/>
    <col min="11528" max="11528" width="44.33203125" style="6" customWidth="1"/>
    <col min="11529" max="11776" width="17.109375" style="6"/>
    <col min="11777" max="11777" width="4.44140625" style="6" customWidth="1"/>
    <col min="11778" max="11778" width="52.44140625" style="6" customWidth="1"/>
    <col min="11779" max="11779" width="25" style="6" customWidth="1"/>
    <col min="11780" max="11780" width="9.6640625" style="6" customWidth="1"/>
    <col min="11781" max="11781" width="10.44140625" style="6" customWidth="1"/>
    <col min="11782" max="11782" width="11.109375" style="6" customWidth="1"/>
    <col min="11783" max="11783" width="11.33203125" style="6" customWidth="1"/>
    <col min="11784" max="11784" width="44.33203125" style="6" customWidth="1"/>
    <col min="11785" max="12032" width="17.109375" style="6"/>
    <col min="12033" max="12033" width="4.44140625" style="6" customWidth="1"/>
    <col min="12034" max="12034" width="52.44140625" style="6" customWidth="1"/>
    <col min="12035" max="12035" width="25" style="6" customWidth="1"/>
    <col min="12036" max="12036" width="9.6640625" style="6" customWidth="1"/>
    <col min="12037" max="12037" width="10.44140625" style="6" customWidth="1"/>
    <col min="12038" max="12038" width="11.109375" style="6" customWidth="1"/>
    <col min="12039" max="12039" width="11.33203125" style="6" customWidth="1"/>
    <col min="12040" max="12040" width="44.33203125" style="6" customWidth="1"/>
    <col min="12041" max="12288" width="17.109375" style="6"/>
    <col min="12289" max="12289" width="4.44140625" style="6" customWidth="1"/>
    <col min="12290" max="12290" width="52.44140625" style="6" customWidth="1"/>
    <col min="12291" max="12291" width="25" style="6" customWidth="1"/>
    <col min="12292" max="12292" width="9.6640625" style="6" customWidth="1"/>
    <col min="12293" max="12293" width="10.44140625" style="6" customWidth="1"/>
    <col min="12294" max="12294" width="11.109375" style="6" customWidth="1"/>
    <col min="12295" max="12295" width="11.33203125" style="6" customWidth="1"/>
    <col min="12296" max="12296" width="44.33203125" style="6" customWidth="1"/>
    <col min="12297" max="12544" width="17.109375" style="6"/>
    <col min="12545" max="12545" width="4.44140625" style="6" customWidth="1"/>
    <col min="12546" max="12546" width="52.44140625" style="6" customWidth="1"/>
    <col min="12547" max="12547" width="25" style="6" customWidth="1"/>
    <col min="12548" max="12548" width="9.6640625" style="6" customWidth="1"/>
    <col min="12549" max="12549" width="10.44140625" style="6" customWidth="1"/>
    <col min="12550" max="12550" width="11.109375" style="6" customWidth="1"/>
    <col min="12551" max="12551" width="11.33203125" style="6" customWidth="1"/>
    <col min="12552" max="12552" width="44.33203125" style="6" customWidth="1"/>
    <col min="12553" max="12800" width="17.109375" style="6"/>
    <col min="12801" max="12801" width="4.44140625" style="6" customWidth="1"/>
    <col min="12802" max="12802" width="52.44140625" style="6" customWidth="1"/>
    <col min="12803" max="12803" width="25" style="6" customWidth="1"/>
    <col min="12804" max="12804" width="9.6640625" style="6" customWidth="1"/>
    <col min="12805" max="12805" width="10.44140625" style="6" customWidth="1"/>
    <col min="12806" max="12806" width="11.109375" style="6" customWidth="1"/>
    <col min="12807" max="12807" width="11.33203125" style="6" customWidth="1"/>
    <col min="12808" max="12808" width="44.33203125" style="6" customWidth="1"/>
    <col min="12809" max="13056" width="17.109375" style="6"/>
    <col min="13057" max="13057" width="4.44140625" style="6" customWidth="1"/>
    <col min="13058" max="13058" width="52.44140625" style="6" customWidth="1"/>
    <col min="13059" max="13059" width="25" style="6" customWidth="1"/>
    <col min="13060" max="13060" width="9.6640625" style="6" customWidth="1"/>
    <col min="13061" max="13061" width="10.44140625" style="6" customWidth="1"/>
    <col min="13062" max="13062" width="11.109375" style="6" customWidth="1"/>
    <col min="13063" max="13063" width="11.33203125" style="6" customWidth="1"/>
    <col min="13064" max="13064" width="44.33203125" style="6" customWidth="1"/>
    <col min="13065" max="13312" width="17.109375" style="6"/>
    <col min="13313" max="13313" width="4.44140625" style="6" customWidth="1"/>
    <col min="13314" max="13314" width="52.44140625" style="6" customWidth="1"/>
    <col min="13315" max="13315" width="25" style="6" customWidth="1"/>
    <col min="13316" max="13316" width="9.6640625" style="6" customWidth="1"/>
    <col min="13317" max="13317" width="10.44140625" style="6" customWidth="1"/>
    <col min="13318" max="13318" width="11.109375" style="6" customWidth="1"/>
    <col min="13319" max="13319" width="11.33203125" style="6" customWidth="1"/>
    <col min="13320" max="13320" width="44.33203125" style="6" customWidth="1"/>
    <col min="13321" max="13568" width="17.109375" style="6"/>
    <col min="13569" max="13569" width="4.44140625" style="6" customWidth="1"/>
    <col min="13570" max="13570" width="52.44140625" style="6" customWidth="1"/>
    <col min="13571" max="13571" width="25" style="6" customWidth="1"/>
    <col min="13572" max="13572" width="9.6640625" style="6" customWidth="1"/>
    <col min="13573" max="13573" width="10.44140625" style="6" customWidth="1"/>
    <col min="13574" max="13574" width="11.109375" style="6" customWidth="1"/>
    <col min="13575" max="13575" width="11.33203125" style="6" customWidth="1"/>
    <col min="13576" max="13576" width="44.33203125" style="6" customWidth="1"/>
    <col min="13577" max="13824" width="17.109375" style="6"/>
    <col min="13825" max="13825" width="4.44140625" style="6" customWidth="1"/>
    <col min="13826" max="13826" width="52.44140625" style="6" customWidth="1"/>
    <col min="13827" max="13827" width="25" style="6" customWidth="1"/>
    <col min="13828" max="13828" width="9.6640625" style="6" customWidth="1"/>
    <col min="13829" max="13829" width="10.44140625" style="6" customWidth="1"/>
    <col min="13830" max="13830" width="11.109375" style="6" customWidth="1"/>
    <col min="13831" max="13831" width="11.33203125" style="6" customWidth="1"/>
    <col min="13832" max="13832" width="44.33203125" style="6" customWidth="1"/>
    <col min="13833" max="14080" width="17.109375" style="6"/>
    <col min="14081" max="14081" width="4.44140625" style="6" customWidth="1"/>
    <col min="14082" max="14082" width="52.44140625" style="6" customWidth="1"/>
    <col min="14083" max="14083" width="25" style="6" customWidth="1"/>
    <col min="14084" max="14084" width="9.6640625" style="6" customWidth="1"/>
    <col min="14085" max="14085" width="10.44140625" style="6" customWidth="1"/>
    <col min="14086" max="14086" width="11.109375" style="6" customWidth="1"/>
    <col min="14087" max="14087" width="11.33203125" style="6" customWidth="1"/>
    <col min="14088" max="14088" width="44.33203125" style="6" customWidth="1"/>
    <col min="14089" max="14336" width="17.109375" style="6"/>
    <col min="14337" max="14337" width="4.44140625" style="6" customWidth="1"/>
    <col min="14338" max="14338" width="52.44140625" style="6" customWidth="1"/>
    <col min="14339" max="14339" width="25" style="6" customWidth="1"/>
    <col min="14340" max="14340" width="9.6640625" style="6" customWidth="1"/>
    <col min="14341" max="14341" width="10.44140625" style="6" customWidth="1"/>
    <col min="14342" max="14342" width="11.109375" style="6" customWidth="1"/>
    <col min="14343" max="14343" width="11.33203125" style="6" customWidth="1"/>
    <col min="14344" max="14344" width="44.33203125" style="6" customWidth="1"/>
    <col min="14345" max="14592" width="17.109375" style="6"/>
    <col min="14593" max="14593" width="4.44140625" style="6" customWidth="1"/>
    <col min="14594" max="14594" width="52.44140625" style="6" customWidth="1"/>
    <col min="14595" max="14595" width="25" style="6" customWidth="1"/>
    <col min="14596" max="14596" width="9.6640625" style="6" customWidth="1"/>
    <col min="14597" max="14597" width="10.44140625" style="6" customWidth="1"/>
    <col min="14598" max="14598" width="11.109375" style="6" customWidth="1"/>
    <col min="14599" max="14599" width="11.33203125" style="6" customWidth="1"/>
    <col min="14600" max="14600" width="44.33203125" style="6" customWidth="1"/>
    <col min="14601" max="14848" width="17.109375" style="6"/>
    <col min="14849" max="14849" width="4.44140625" style="6" customWidth="1"/>
    <col min="14850" max="14850" width="52.44140625" style="6" customWidth="1"/>
    <col min="14851" max="14851" width="25" style="6" customWidth="1"/>
    <col min="14852" max="14852" width="9.6640625" style="6" customWidth="1"/>
    <col min="14853" max="14853" width="10.44140625" style="6" customWidth="1"/>
    <col min="14854" max="14854" width="11.109375" style="6" customWidth="1"/>
    <col min="14855" max="14855" width="11.33203125" style="6" customWidth="1"/>
    <col min="14856" max="14856" width="44.33203125" style="6" customWidth="1"/>
    <col min="14857" max="15104" width="17.109375" style="6"/>
    <col min="15105" max="15105" width="4.44140625" style="6" customWidth="1"/>
    <col min="15106" max="15106" width="52.44140625" style="6" customWidth="1"/>
    <col min="15107" max="15107" width="25" style="6" customWidth="1"/>
    <col min="15108" max="15108" width="9.6640625" style="6" customWidth="1"/>
    <col min="15109" max="15109" width="10.44140625" style="6" customWidth="1"/>
    <col min="15110" max="15110" width="11.109375" style="6" customWidth="1"/>
    <col min="15111" max="15111" width="11.33203125" style="6" customWidth="1"/>
    <col min="15112" max="15112" width="44.33203125" style="6" customWidth="1"/>
    <col min="15113" max="15360" width="17.109375" style="6"/>
    <col min="15361" max="15361" width="4.44140625" style="6" customWidth="1"/>
    <col min="15362" max="15362" width="52.44140625" style="6" customWidth="1"/>
    <col min="15363" max="15363" width="25" style="6" customWidth="1"/>
    <col min="15364" max="15364" width="9.6640625" style="6" customWidth="1"/>
    <col min="15365" max="15365" width="10.44140625" style="6" customWidth="1"/>
    <col min="15366" max="15366" width="11.109375" style="6" customWidth="1"/>
    <col min="15367" max="15367" width="11.33203125" style="6" customWidth="1"/>
    <col min="15368" max="15368" width="44.33203125" style="6" customWidth="1"/>
    <col min="15369" max="15616" width="17.109375" style="6"/>
    <col min="15617" max="15617" width="4.44140625" style="6" customWidth="1"/>
    <col min="15618" max="15618" width="52.44140625" style="6" customWidth="1"/>
    <col min="15619" max="15619" width="25" style="6" customWidth="1"/>
    <col min="15620" max="15620" width="9.6640625" style="6" customWidth="1"/>
    <col min="15621" max="15621" width="10.44140625" style="6" customWidth="1"/>
    <col min="15622" max="15622" width="11.109375" style="6" customWidth="1"/>
    <col min="15623" max="15623" width="11.33203125" style="6" customWidth="1"/>
    <col min="15624" max="15624" width="44.33203125" style="6" customWidth="1"/>
    <col min="15625" max="15872" width="17.109375" style="6"/>
    <col min="15873" max="15873" width="4.44140625" style="6" customWidth="1"/>
    <col min="15874" max="15874" width="52.44140625" style="6" customWidth="1"/>
    <col min="15875" max="15875" width="25" style="6" customWidth="1"/>
    <col min="15876" max="15876" width="9.6640625" style="6" customWidth="1"/>
    <col min="15877" max="15877" width="10.44140625" style="6" customWidth="1"/>
    <col min="15878" max="15878" width="11.109375" style="6" customWidth="1"/>
    <col min="15879" max="15879" width="11.33203125" style="6" customWidth="1"/>
    <col min="15880" max="15880" width="44.33203125" style="6" customWidth="1"/>
    <col min="15881" max="16128" width="17.109375" style="6"/>
    <col min="16129" max="16129" width="4.44140625" style="6" customWidth="1"/>
    <col min="16130" max="16130" width="52.44140625" style="6" customWidth="1"/>
    <col min="16131" max="16131" width="25" style="6" customWidth="1"/>
    <col min="16132" max="16132" width="9.6640625" style="6" customWidth="1"/>
    <col min="16133" max="16133" width="10.44140625" style="6" customWidth="1"/>
    <col min="16134" max="16134" width="11.109375" style="6" customWidth="1"/>
    <col min="16135" max="16135" width="11.33203125" style="6" customWidth="1"/>
    <col min="16136" max="16136" width="44.33203125" style="6" customWidth="1"/>
    <col min="16137" max="16384" width="17.109375" style="6"/>
  </cols>
  <sheetData>
    <row r="1" spans="1:10" ht="30.75" customHeight="1" x14ac:dyDescent="0.3">
      <c r="D1" s="122" t="s">
        <v>237</v>
      </c>
      <c r="E1" s="122"/>
      <c r="F1" s="122"/>
      <c r="G1" s="122"/>
      <c r="H1" s="122"/>
      <c r="I1" s="94"/>
      <c r="J1" s="94"/>
    </row>
    <row r="2" spans="1:10" ht="16.5" customHeight="1" x14ac:dyDescent="0.3">
      <c r="C2" s="119" t="s">
        <v>250</v>
      </c>
      <c r="D2" s="119"/>
      <c r="E2" s="119"/>
      <c r="F2" s="119"/>
      <c r="G2" s="119"/>
      <c r="H2" s="119"/>
      <c r="I2" s="94"/>
      <c r="J2" s="94"/>
    </row>
    <row r="3" spans="1:10" ht="45.75" customHeight="1" x14ac:dyDescent="0.3">
      <c r="A3" s="171" t="s">
        <v>251</v>
      </c>
      <c r="B3" s="171"/>
      <c r="C3" s="171"/>
      <c r="D3" s="171"/>
      <c r="E3" s="171"/>
      <c r="F3" s="171"/>
      <c r="G3" s="171"/>
      <c r="H3" s="171"/>
      <c r="I3" s="94"/>
      <c r="J3" s="94"/>
    </row>
    <row r="5" spans="1:10" ht="31.5" customHeight="1" x14ac:dyDescent="0.3">
      <c r="A5" s="172" t="s">
        <v>238</v>
      </c>
      <c r="B5" s="172" t="s">
        <v>239</v>
      </c>
      <c r="C5" s="172" t="s">
        <v>240</v>
      </c>
      <c r="D5" s="174" t="s">
        <v>33</v>
      </c>
      <c r="E5" s="175"/>
      <c r="F5" s="175"/>
      <c r="G5" s="176"/>
      <c r="H5" s="177" t="s">
        <v>241</v>
      </c>
    </row>
    <row r="6" spans="1:10" ht="31.5" customHeight="1" x14ac:dyDescent="0.3">
      <c r="A6" s="173"/>
      <c r="B6" s="173"/>
      <c r="C6" s="173"/>
      <c r="D6" s="75" t="s">
        <v>242</v>
      </c>
      <c r="E6" s="95" t="s">
        <v>243</v>
      </c>
      <c r="F6" s="95" t="s">
        <v>244</v>
      </c>
      <c r="G6" s="95" t="s">
        <v>245</v>
      </c>
      <c r="H6" s="178"/>
    </row>
    <row r="7" spans="1:10" x14ac:dyDescent="0.3">
      <c r="A7" s="96">
        <v>1</v>
      </c>
      <c r="B7" s="96">
        <v>2</v>
      </c>
      <c r="C7" s="96">
        <v>3</v>
      </c>
      <c r="D7" s="96">
        <v>4</v>
      </c>
      <c r="E7" s="97">
        <v>5</v>
      </c>
      <c r="F7" s="97">
        <v>6</v>
      </c>
      <c r="G7" s="97">
        <v>7</v>
      </c>
      <c r="H7" s="97">
        <v>8</v>
      </c>
    </row>
    <row r="8" spans="1:10" ht="69" x14ac:dyDescent="0.3">
      <c r="A8" s="96"/>
      <c r="B8" s="74" t="s">
        <v>246</v>
      </c>
      <c r="C8" s="74" t="s">
        <v>252</v>
      </c>
      <c r="D8" s="73" t="s">
        <v>247</v>
      </c>
      <c r="E8" s="73" t="s">
        <v>247</v>
      </c>
      <c r="F8" s="73" t="s">
        <v>247</v>
      </c>
      <c r="G8" s="73" t="s">
        <v>247</v>
      </c>
      <c r="H8" s="74" t="s">
        <v>32</v>
      </c>
    </row>
    <row r="9" spans="1:10" x14ac:dyDescent="0.3">
      <c r="G9" s="98"/>
      <c r="H9" s="98"/>
    </row>
    <row r="11" spans="1:10" x14ac:dyDescent="0.3">
      <c r="B11" s="6" t="s">
        <v>248</v>
      </c>
      <c r="G11" s="170" t="s">
        <v>249</v>
      </c>
      <c r="H11" s="170"/>
    </row>
  </sheetData>
  <mergeCells count="9">
    <mergeCell ref="G11:H11"/>
    <mergeCell ref="D1:H1"/>
    <mergeCell ref="C2:H2"/>
    <mergeCell ref="A3:H3"/>
    <mergeCell ref="A5:A6"/>
    <mergeCell ref="B5:B6"/>
    <mergeCell ref="C5:C6"/>
    <mergeCell ref="D5:G5"/>
    <mergeCell ref="H5:H6"/>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B10" sqref="B10"/>
    </sheetView>
  </sheetViews>
  <sheetFormatPr defaultColWidth="17.109375" defaultRowHeight="15.6" x14ac:dyDescent="0.3"/>
  <cols>
    <col min="1" max="1" width="4.44140625" style="6" customWidth="1"/>
    <col min="2" max="2" width="52.44140625" style="6" customWidth="1"/>
    <col min="3" max="3" width="26" style="6" customWidth="1"/>
    <col min="4" max="4" width="9.6640625" style="6" customWidth="1"/>
    <col min="5" max="5" width="10.44140625" style="6" customWidth="1"/>
    <col min="6" max="6" width="11.109375" style="6" customWidth="1"/>
    <col min="7" max="7" width="11.33203125" style="6" customWidth="1"/>
    <col min="8" max="8" width="44.33203125" style="6" customWidth="1"/>
    <col min="9" max="256" width="17.109375" style="6"/>
    <col min="257" max="257" width="4.44140625" style="6" customWidth="1"/>
    <col min="258" max="258" width="52.44140625" style="6" customWidth="1"/>
    <col min="259" max="259" width="25" style="6" customWidth="1"/>
    <col min="260" max="260" width="9.6640625" style="6" customWidth="1"/>
    <col min="261" max="261" width="10.44140625" style="6" customWidth="1"/>
    <col min="262" max="262" width="11.109375" style="6" customWidth="1"/>
    <col min="263" max="263" width="11.33203125" style="6" customWidth="1"/>
    <col min="264" max="264" width="44.33203125" style="6" customWidth="1"/>
    <col min="265" max="512" width="17.109375" style="6"/>
    <col min="513" max="513" width="4.44140625" style="6" customWidth="1"/>
    <col min="514" max="514" width="52.44140625" style="6" customWidth="1"/>
    <col min="515" max="515" width="25" style="6" customWidth="1"/>
    <col min="516" max="516" width="9.6640625" style="6" customWidth="1"/>
    <col min="517" max="517" width="10.44140625" style="6" customWidth="1"/>
    <col min="518" max="518" width="11.109375" style="6" customWidth="1"/>
    <col min="519" max="519" width="11.33203125" style="6" customWidth="1"/>
    <col min="520" max="520" width="44.33203125" style="6" customWidth="1"/>
    <col min="521" max="768" width="17.109375" style="6"/>
    <col min="769" max="769" width="4.44140625" style="6" customWidth="1"/>
    <col min="770" max="770" width="52.44140625" style="6" customWidth="1"/>
    <col min="771" max="771" width="25" style="6" customWidth="1"/>
    <col min="772" max="772" width="9.6640625" style="6" customWidth="1"/>
    <col min="773" max="773" width="10.44140625" style="6" customWidth="1"/>
    <col min="774" max="774" width="11.109375" style="6" customWidth="1"/>
    <col min="775" max="775" width="11.33203125" style="6" customWidth="1"/>
    <col min="776" max="776" width="44.33203125" style="6" customWidth="1"/>
    <col min="777" max="1024" width="17.109375" style="6"/>
    <col min="1025" max="1025" width="4.44140625" style="6" customWidth="1"/>
    <col min="1026" max="1026" width="52.44140625" style="6" customWidth="1"/>
    <col min="1027" max="1027" width="25" style="6" customWidth="1"/>
    <col min="1028" max="1028" width="9.6640625" style="6" customWidth="1"/>
    <col min="1029" max="1029" width="10.44140625" style="6" customWidth="1"/>
    <col min="1030" max="1030" width="11.109375" style="6" customWidth="1"/>
    <col min="1031" max="1031" width="11.33203125" style="6" customWidth="1"/>
    <col min="1032" max="1032" width="44.33203125" style="6" customWidth="1"/>
    <col min="1033" max="1280" width="17.109375" style="6"/>
    <col min="1281" max="1281" width="4.44140625" style="6" customWidth="1"/>
    <col min="1282" max="1282" width="52.44140625" style="6" customWidth="1"/>
    <col min="1283" max="1283" width="25" style="6" customWidth="1"/>
    <col min="1284" max="1284" width="9.6640625" style="6" customWidth="1"/>
    <col min="1285" max="1285" width="10.44140625" style="6" customWidth="1"/>
    <col min="1286" max="1286" width="11.109375" style="6" customWidth="1"/>
    <col min="1287" max="1287" width="11.33203125" style="6" customWidth="1"/>
    <col min="1288" max="1288" width="44.33203125" style="6" customWidth="1"/>
    <col min="1289" max="1536" width="17.109375" style="6"/>
    <col min="1537" max="1537" width="4.44140625" style="6" customWidth="1"/>
    <col min="1538" max="1538" width="52.44140625" style="6" customWidth="1"/>
    <col min="1539" max="1539" width="25" style="6" customWidth="1"/>
    <col min="1540" max="1540" width="9.6640625" style="6" customWidth="1"/>
    <col min="1541" max="1541" width="10.44140625" style="6" customWidth="1"/>
    <col min="1542" max="1542" width="11.109375" style="6" customWidth="1"/>
    <col min="1543" max="1543" width="11.33203125" style="6" customWidth="1"/>
    <col min="1544" max="1544" width="44.33203125" style="6" customWidth="1"/>
    <col min="1545" max="1792" width="17.109375" style="6"/>
    <col min="1793" max="1793" width="4.44140625" style="6" customWidth="1"/>
    <col min="1794" max="1794" width="52.44140625" style="6" customWidth="1"/>
    <col min="1795" max="1795" width="25" style="6" customWidth="1"/>
    <col min="1796" max="1796" width="9.6640625" style="6" customWidth="1"/>
    <col min="1797" max="1797" width="10.44140625" style="6" customWidth="1"/>
    <col min="1798" max="1798" width="11.109375" style="6" customWidth="1"/>
    <col min="1799" max="1799" width="11.33203125" style="6" customWidth="1"/>
    <col min="1800" max="1800" width="44.33203125" style="6" customWidth="1"/>
    <col min="1801" max="2048" width="17.109375" style="6"/>
    <col min="2049" max="2049" width="4.44140625" style="6" customWidth="1"/>
    <col min="2050" max="2050" width="52.44140625" style="6" customWidth="1"/>
    <col min="2051" max="2051" width="25" style="6" customWidth="1"/>
    <col min="2052" max="2052" width="9.6640625" style="6" customWidth="1"/>
    <col min="2053" max="2053" width="10.44140625" style="6" customWidth="1"/>
    <col min="2054" max="2054" width="11.109375" style="6" customWidth="1"/>
    <col min="2055" max="2055" width="11.33203125" style="6" customWidth="1"/>
    <col min="2056" max="2056" width="44.33203125" style="6" customWidth="1"/>
    <col min="2057" max="2304" width="17.109375" style="6"/>
    <col min="2305" max="2305" width="4.44140625" style="6" customWidth="1"/>
    <col min="2306" max="2306" width="52.44140625" style="6" customWidth="1"/>
    <col min="2307" max="2307" width="25" style="6" customWidth="1"/>
    <col min="2308" max="2308" width="9.6640625" style="6" customWidth="1"/>
    <col min="2309" max="2309" width="10.44140625" style="6" customWidth="1"/>
    <col min="2310" max="2310" width="11.109375" style="6" customWidth="1"/>
    <col min="2311" max="2311" width="11.33203125" style="6" customWidth="1"/>
    <col min="2312" max="2312" width="44.33203125" style="6" customWidth="1"/>
    <col min="2313" max="2560" width="17.109375" style="6"/>
    <col min="2561" max="2561" width="4.44140625" style="6" customWidth="1"/>
    <col min="2562" max="2562" width="52.44140625" style="6" customWidth="1"/>
    <col min="2563" max="2563" width="25" style="6" customWidth="1"/>
    <col min="2564" max="2564" width="9.6640625" style="6" customWidth="1"/>
    <col min="2565" max="2565" width="10.44140625" style="6" customWidth="1"/>
    <col min="2566" max="2566" width="11.109375" style="6" customWidth="1"/>
    <col min="2567" max="2567" width="11.33203125" style="6" customWidth="1"/>
    <col min="2568" max="2568" width="44.33203125" style="6" customWidth="1"/>
    <col min="2569" max="2816" width="17.109375" style="6"/>
    <col min="2817" max="2817" width="4.44140625" style="6" customWidth="1"/>
    <col min="2818" max="2818" width="52.44140625" style="6" customWidth="1"/>
    <col min="2819" max="2819" width="25" style="6" customWidth="1"/>
    <col min="2820" max="2820" width="9.6640625" style="6" customWidth="1"/>
    <col min="2821" max="2821" width="10.44140625" style="6" customWidth="1"/>
    <col min="2822" max="2822" width="11.109375" style="6" customWidth="1"/>
    <col min="2823" max="2823" width="11.33203125" style="6" customWidth="1"/>
    <col min="2824" max="2824" width="44.33203125" style="6" customWidth="1"/>
    <col min="2825" max="3072" width="17.109375" style="6"/>
    <col min="3073" max="3073" width="4.44140625" style="6" customWidth="1"/>
    <col min="3074" max="3074" width="52.44140625" style="6" customWidth="1"/>
    <col min="3075" max="3075" width="25" style="6" customWidth="1"/>
    <col min="3076" max="3076" width="9.6640625" style="6" customWidth="1"/>
    <col min="3077" max="3077" width="10.44140625" style="6" customWidth="1"/>
    <col min="3078" max="3078" width="11.109375" style="6" customWidth="1"/>
    <col min="3079" max="3079" width="11.33203125" style="6" customWidth="1"/>
    <col min="3080" max="3080" width="44.33203125" style="6" customWidth="1"/>
    <col min="3081" max="3328" width="17.109375" style="6"/>
    <col min="3329" max="3329" width="4.44140625" style="6" customWidth="1"/>
    <col min="3330" max="3330" width="52.44140625" style="6" customWidth="1"/>
    <col min="3331" max="3331" width="25" style="6" customWidth="1"/>
    <col min="3332" max="3332" width="9.6640625" style="6" customWidth="1"/>
    <col min="3333" max="3333" width="10.44140625" style="6" customWidth="1"/>
    <col min="3334" max="3334" width="11.109375" style="6" customWidth="1"/>
    <col min="3335" max="3335" width="11.33203125" style="6" customWidth="1"/>
    <col min="3336" max="3336" width="44.33203125" style="6" customWidth="1"/>
    <col min="3337" max="3584" width="17.109375" style="6"/>
    <col min="3585" max="3585" width="4.44140625" style="6" customWidth="1"/>
    <col min="3586" max="3586" width="52.44140625" style="6" customWidth="1"/>
    <col min="3587" max="3587" width="25" style="6" customWidth="1"/>
    <col min="3588" max="3588" width="9.6640625" style="6" customWidth="1"/>
    <col min="3589" max="3589" width="10.44140625" style="6" customWidth="1"/>
    <col min="3590" max="3590" width="11.109375" style="6" customWidth="1"/>
    <col min="3591" max="3591" width="11.33203125" style="6" customWidth="1"/>
    <col min="3592" max="3592" width="44.33203125" style="6" customWidth="1"/>
    <col min="3593" max="3840" width="17.109375" style="6"/>
    <col min="3841" max="3841" width="4.44140625" style="6" customWidth="1"/>
    <col min="3842" max="3842" width="52.44140625" style="6" customWidth="1"/>
    <col min="3843" max="3843" width="25" style="6" customWidth="1"/>
    <col min="3844" max="3844" width="9.6640625" style="6" customWidth="1"/>
    <col min="3845" max="3845" width="10.44140625" style="6" customWidth="1"/>
    <col min="3846" max="3846" width="11.109375" style="6" customWidth="1"/>
    <col min="3847" max="3847" width="11.33203125" style="6" customWidth="1"/>
    <col min="3848" max="3848" width="44.33203125" style="6" customWidth="1"/>
    <col min="3849" max="4096" width="17.109375" style="6"/>
    <col min="4097" max="4097" width="4.44140625" style="6" customWidth="1"/>
    <col min="4098" max="4098" width="52.44140625" style="6" customWidth="1"/>
    <col min="4099" max="4099" width="25" style="6" customWidth="1"/>
    <col min="4100" max="4100" width="9.6640625" style="6" customWidth="1"/>
    <col min="4101" max="4101" width="10.44140625" style="6" customWidth="1"/>
    <col min="4102" max="4102" width="11.109375" style="6" customWidth="1"/>
    <col min="4103" max="4103" width="11.33203125" style="6" customWidth="1"/>
    <col min="4104" max="4104" width="44.33203125" style="6" customWidth="1"/>
    <col min="4105" max="4352" width="17.109375" style="6"/>
    <col min="4353" max="4353" width="4.44140625" style="6" customWidth="1"/>
    <col min="4354" max="4354" width="52.44140625" style="6" customWidth="1"/>
    <col min="4355" max="4355" width="25" style="6" customWidth="1"/>
    <col min="4356" max="4356" width="9.6640625" style="6" customWidth="1"/>
    <col min="4357" max="4357" width="10.44140625" style="6" customWidth="1"/>
    <col min="4358" max="4358" width="11.109375" style="6" customWidth="1"/>
    <col min="4359" max="4359" width="11.33203125" style="6" customWidth="1"/>
    <col min="4360" max="4360" width="44.33203125" style="6" customWidth="1"/>
    <col min="4361" max="4608" width="17.109375" style="6"/>
    <col min="4609" max="4609" width="4.44140625" style="6" customWidth="1"/>
    <col min="4610" max="4610" width="52.44140625" style="6" customWidth="1"/>
    <col min="4611" max="4611" width="25" style="6" customWidth="1"/>
    <col min="4612" max="4612" width="9.6640625" style="6" customWidth="1"/>
    <col min="4613" max="4613" width="10.44140625" style="6" customWidth="1"/>
    <col min="4614" max="4614" width="11.109375" style="6" customWidth="1"/>
    <col min="4615" max="4615" width="11.33203125" style="6" customWidth="1"/>
    <col min="4616" max="4616" width="44.33203125" style="6" customWidth="1"/>
    <col min="4617" max="4864" width="17.109375" style="6"/>
    <col min="4865" max="4865" width="4.44140625" style="6" customWidth="1"/>
    <col min="4866" max="4866" width="52.44140625" style="6" customWidth="1"/>
    <col min="4867" max="4867" width="25" style="6" customWidth="1"/>
    <col min="4868" max="4868" width="9.6640625" style="6" customWidth="1"/>
    <col min="4869" max="4869" width="10.44140625" style="6" customWidth="1"/>
    <col min="4870" max="4870" width="11.109375" style="6" customWidth="1"/>
    <col min="4871" max="4871" width="11.33203125" style="6" customWidth="1"/>
    <col min="4872" max="4872" width="44.33203125" style="6" customWidth="1"/>
    <col min="4873" max="5120" width="17.109375" style="6"/>
    <col min="5121" max="5121" width="4.44140625" style="6" customWidth="1"/>
    <col min="5122" max="5122" width="52.44140625" style="6" customWidth="1"/>
    <col min="5123" max="5123" width="25" style="6" customWidth="1"/>
    <col min="5124" max="5124" width="9.6640625" style="6" customWidth="1"/>
    <col min="5125" max="5125" width="10.44140625" style="6" customWidth="1"/>
    <col min="5126" max="5126" width="11.109375" style="6" customWidth="1"/>
    <col min="5127" max="5127" width="11.33203125" style="6" customWidth="1"/>
    <col min="5128" max="5128" width="44.33203125" style="6" customWidth="1"/>
    <col min="5129" max="5376" width="17.109375" style="6"/>
    <col min="5377" max="5377" width="4.44140625" style="6" customWidth="1"/>
    <col min="5378" max="5378" width="52.44140625" style="6" customWidth="1"/>
    <col min="5379" max="5379" width="25" style="6" customWidth="1"/>
    <col min="5380" max="5380" width="9.6640625" style="6" customWidth="1"/>
    <col min="5381" max="5381" width="10.44140625" style="6" customWidth="1"/>
    <col min="5382" max="5382" width="11.109375" style="6" customWidth="1"/>
    <col min="5383" max="5383" width="11.33203125" style="6" customWidth="1"/>
    <col min="5384" max="5384" width="44.33203125" style="6" customWidth="1"/>
    <col min="5385" max="5632" width="17.109375" style="6"/>
    <col min="5633" max="5633" width="4.44140625" style="6" customWidth="1"/>
    <col min="5634" max="5634" width="52.44140625" style="6" customWidth="1"/>
    <col min="5635" max="5635" width="25" style="6" customWidth="1"/>
    <col min="5636" max="5636" width="9.6640625" style="6" customWidth="1"/>
    <col min="5637" max="5637" width="10.44140625" style="6" customWidth="1"/>
    <col min="5638" max="5638" width="11.109375" style="6" customWidth="1"/>
    <col min="5639" max="5639" width="11.33203125" style="6" customWidth="1"/>
    <col min="5640" max="5640" width="44.33203125" style="6" customWidth="1"/>
    <col min="5641" max="5888" width="17.109375" style="6"/>
    <col min="5889" max="5889" width="4.44140625" style="6" customWidth="1"/>
    <col min="5890" max="5890" width="52.44140625" style="6" customWidth="1"/>
    <col min="5891" max="5891" width="25" style="6" customWidth="1"/>
    <col min="5892" max="5892" width="9.6640625" style="6" customWidth="1"/>
    <col min="5893" max="5893" width="10.44140625" style="6" customWidth="1"/>
    <col min="5894" max="5894" width="11.109375" style="6" customWidth="1"/>
    <col min="5895" max="5895" width="11.33203125" style="6" customWidth="1"/>
    <col min="5896" max="5896" width="44.33203125" style="6" customWidth="1"/>
    <col min="5897" max="6144" width="17.109375" style="6"/>
    <col min="6145" max="6145" width="4.44140625" style="6" customWidth="1"/>
    <col min="6146" max="6146" width="52.44140625" style="6" customWidth="1"/>
    <col min="6147" max="6147" width="25" style="6" customWidth="1"/>
    <col min="6148" max="6148" width="9.6640625" style="6" customWidth="1"/>
    <col min="6149" max="6149" width="10.44140625" style="6" customWidth="1"/>
    <col min="6150" max="6150" width="11.109375" style="6" customWidth="1"/>
    <col min="6151" max="6151" width="11.33203125" style="6" customWidth="1"/>
    <col min="6152" max="6152" width="44.33203125" style="6" customWidth="1"/>
    <col min="6153" max="6400" width="17.109375" style="6"/>
    <col min="6401" max="6401" width="4.44140625" style="6" customWidth="1"/>
    <col min="6402" max="6402" width="52.44140625" style="6" customWidth="1"/>
    <col min="6403" max="6403" width="25" style="6" customWidth="1"/>
    <col min="6404" max="6404" width="9.6640625" style="6" customWidth="1"/>
    <col min="6405" max="6405" width="10.44140625" style="6" customWidth="1"/>
    <col min="6406" max="6406" width="11.109375" style="6" customWidth="1"/>
    <col min="6407" max="6407" width="11.33203125" style="6" customWidth="1"/>
    <col min="6408" max="6408" width="44.33203125" style="6" customWidth="1"/>
    <col min="6409" max="6656" width="17.109375" style="6"/>
    <col min="6657" max="6657" width="4.44140625" style="6" customWidth="1"/>
    <col min="6658" max="6658" width="52.44140625" style="6" customWidth="1"/>
    <col min="6659" max="6659" width="25" style="6" customWidth="1"/>
    <col min="6660" max="6660" width="9.6640625" style="6" customWidth="1"/>
    <col min="6661" max="6661" width="10.44140625" style="6" customWidth="1"/>
    <col min="6662" max="6662" width="11.109375" style="6" customWidth="1"/>
    <col min="6663" max="6663" width="11.33203125" style="6" customWidth="1"/>
    <col min="6664" max="6664" width="44.33203125" style="6" customWidth="1"/>
    <col min="6665" max="6912" width="17.109375" style="6"/>
    <col min="6913" max="6913" width="4.44140625" style="6" customWidth="1"/>
    <col min="6914" max="6914" width="52.44140625" style="6" customWidth="1"/>
    <col min="6915" max="6915" width="25" style="6" customWidth="1"/>
    <col min="6916" max="6916" width="9.6640625" style="6" customWidth="1"/>
    <col min="6917" max="6917" width="10.44140625" style="6" customWidth="1"/>
    <col min="6918" max="6918" width="11.109375" style="6" customWidth="1"/>
    <col min="6919" max="6919" width="11.33203125" style="6" customWidth="1"/>
    <col min="6920" max="6920" width="44.33203125" style="6" customWidth="1"/>
    <col min="6921" max="7168" width="17.109375" style="6"/>
    <col min="7169" max="7169" width="4.44140625" style="6" customWidth="1"/>
    <col min="7170" max="7170" width="52.44140625" style="6" customWidth="1"/>
    <col min="7171" max="7171" width="25" style="6" customWidth="1"/>
    <col min="7172" max="7172" width="9.6640625" style="6" customWidth="1"/>
    <col min="7173" max="7173" width="10.44140625" style="6" customWidth="1"/>
    <col min="7174" max="7174" width="11.109375" style="6" customWidth="1"/>
    <col min="7175" max="7175" width="11.33203125" style="6" customWidth="1"/>
    <col min="7176" max="7176" width="44.33203125" style="6" customWidth="1"/>
    <col min="7177" max="7424" width="17.109375" style="6"/>
    <col min="7425" max="7425" width="4.44140625" style="6" customWidth="1"/>
    <col min="7426" max="7426" width="52.44140625" style="6" customWidth="1"/>
    <col min="7427" max="7427" width="25" style="6" customWidth="1"/>
    <col min="7428" max="7428" width="9.6640625" style="6" customWidth="1"/>
    <col min="7429" max="7429" width="10.44140625" style="6" customWidth="1"/>
    <col min="7430" max="7430" width="11.109375" style="6" customWidth="1"/>
    <col min="7431" max="7431" width="11.33203125" style="6" customWidth="1"/>
    <col min="7432" max="7432" width="44.33203125" style="6" customWidth="1"/>
    <col min="7433" max="7680" width="17.109375" style="6"/>
    <col min="7681" max="7681" width="4.44140625" style="6" customWidth="1"/>
    <col min="7682" max="7682" width="52.44140625" style="6" customWidth="1"/>
    <col min="7683" max="7683" width="25" style="6" customWidth="1"/>
    <col min="7684" max="7684" width="9.6640625" style="6" customWidth="1"/>
    <col min="7685" max="7685" width="10.44140625" style="6" customWidth="1"/>
    <col min="7686" max="7686" width="11.109375" style="6" customWidth="1"/>
    <col min="7687" max="7687" width="11.33203125" style="6" customWidth="1"/>
    <col min="7688" max="7688" width="44.33203125" style="6" customWidth="1"/>
    <col min="7689" max="7936" width="17.109375" style="6"/>
    <col min="7937" max="7937" width="4.44140625" style="6" customWidth="1"/>
    <col min="7938" max="7938" width="52.44140625" style="6" customWidth="1"/>
    <col min="7939" max="7939" width="25" style="6" customWidth="1"/>
    <col min="7940" max="7940" width="9.6640625" style="6" customWidth="1"/>
    <col min="7941" max="7941" width="10.44140625" style="6" customWidth="1"/>
    <col min="7942" max="7942" width="11.109375" style="6" customWidth="1"/>
    <col min="7943" max="7943" width="11.33203125" style="6" customWidth="1"/>
    <col min="7944" max="7944" width="44.33203125" style="6" customWidth="1"/>
    <col min="7945" max="8192" width="17.109375" style="6"/>
    <col min="8193" max="8193" width="4.44140625" style="6" customWidth="1"/>
    <col min="8194" max="8194" width="52.44140625" style="6" customWidth="1"/>
    <col min="8195" max="8195" width="25" style="6" customWidth="1"/>
    <col min="8196" max="8196" width="9.6640625" style="6" customWidth="1"/>
    <col min="8197" max="8197" width="10.44140625" style="6" customWidth="1"/>
    <col min="8198" max="8198" width="11.109375" style="6" customWidth="1"/>
    <col min="8199" max="8199" width="11.33203125" style="6" customWidth="1"/>
    <col min="8200" max="8200" width="44.33203125" style="6" customWidth="1"/>
    <col min="8201" max="8448" width="17.109375" style="6"/>
    <col min="8449" max="8449" width="4.44140625" style="6" customWidth="1"/>
    <col min="8450" max="8450" width="52.44140625" style="6" customWidth="1"/>
    <col min="8451" max="8451" width="25" style="6" customWidth="1"/>
    <col min="8452" max="8452" width="9.6640625" style="6" customWidth="1"/>
    <col min="8453" max="8453" width="10.44140625" style="6" customWidth="1"/>
    <col min="8454" max="8454" width="11.109375" style="6" customWidth="1"/>
    <col min="8455" max="8455" width="11.33203125" style="6" customWidth="1"/>
    <col min="8456" max="8456" width="44.33203125" style="6" customWidth="1"/>
    <col min="8457" max="8704" width="17.109375" style="6"/>
    <col min="8705" max="8705" width="4.44140625" style="6" customWidth="1"/>
    <col min="8706" max="8706" width="52.44140625" style="6" customWidth="1"/>
    <col min="8707" max="8707" width="25" style="6" customWidth="1"/>
    <col min="8708" max="8708" width="9.6640625" style="6" customWidth="1"/>
    <col min="8709" max="8709" width="10.44140625" style="6" customWidth="1"/>
    <col min="8710" max="8710" width="11.109375" style="6" customWidth="1"/>
    <col min="8711" max="8711" width="11.33203125" style="6" customWidth="1"/>
    <col min="8712" max="8712" width="44.33203125" style="6" customWidth="1"/>
    <col min="8713" max="8960" width="17.109375" style="6"/>
    <col min="8961" max="8961" width="4.44140625" style="6" customWidth="1"/>
    <col min="8962" max="8962" width="52.44140625" style="6" customWidth="1"/>
    <col min="8963" max="8963" width="25" style="6" customWidth="1"/>
    <col min="8964" max="8964" width="9.6640625" style="6" customWidth="1"/>
    <col min="8965" max="8965" width="10.44140625" style="6" customWidth="1"/>
    <col min="8966" max="8966" width="11.109375" style="6" customWidth="1"/>
    <col min="8967" max="8967" width="11.33203125" style="6" customWidth="1"/>
    <col min="8968" max="8968" width="44.33203125" style="6" customWidth="1"/>
    <col min="8969" max="9216" width="17.109375" style="6"/>
    <col min="9217" max="9217" width="4.44140625" style="6" customWidth="1"/>
    <col min="9218" max="9218" width="52.44140625" style="6" customWidth="1"/>
    <col min="9219" max="9219" width="25" style="6" customWidth="1"/>
    <col min="9220" max="9220" width="9.6640625" style="6" customWidth="1"/>
    <col min="9221" max="9221" width="10.44140625" style="6" customWidth="1"/>
    <col min="9222" max="9222" width="11.109375" style="6" customWidth="1"/>
    <col min="9223" max="9223" width="11.33203125" style="6" customWidth="1"/>
    <col min="9224" max="9224" width="44.33203125" style="6" customWidth="1"/>
    <col min="9225" max="9472" width="17.109375" style="6"/>
    <col min="9473" max="9473" width="4.44140625" style="6" customWidth="1"/>
    <col min="9474" max="9474" width="52.44140625" style="6" customWidth="1"/>
    <col min="9475" max="9475" width="25" style="6" customWidth="1"/>
    <col min="9476" max="9476" width="9.6640625" style="6" customWidth="1"/>
    <col min="9477" max="9477" width="10.44140625" style="6" customWidth="1"/>
    <col min="9478" max="9478" width="11.109375" style="6" customWidth="1"/>
    <col min="9479" max="9479" width="11.33203125" style="6" customWidth="1"/>
    <col min="9480" max="9480" width="44.33203125" style="6" customWidth="1"/>
    <col min="9481" max="9728" width="17.109375" style="6"/>
    <col min="9729" max="9729" width="4.44140625" style="6" customWidth="1"/>
    <col min="9730" max="9730" width="52.44140625" style="6" customWidth="1"/>
    <col min="9731" max="9731" width="25" style="6" customWidth="1"/>
    <col min="9732" max="9732" width="9.6640625" style="6" customWidth="1"/>
    <col min="9733" max="9733" width="10.44140625" style="6" customWidth="1"/>
    <col min="9734" max="9734" width="11.109375" style="6" customWidth="1"/>
    <col min="9735" max="9735" width="11.33203125" style="6" customWidth="1"/>
    <col min="9736" max="9736" width="44.33203125" style="6" customWidth="1"/>
    <col min="9737" max="9984" width="17.109375" style="6"/>
    <col min="9985" max="9985" width="4.44140625" style="6" customWidth="1"/>
    <col min="9986" max="9986" width="52.44140625" style="6" customWidth="1"/>
    <col min="9987" max="9987" width="25" style="6" customWidth="1"/>
    <col min="9988" max="9988" width="9.6640625" style="6" customWidth="1"/>
    <col min="9989" max="9989" width="10.44140625" style="6" customWidth="1"/>
    <col min="9990" max="9990" width="11.109375" style="6" customWidth="1"/>
    <col min="9991" max="9991" width="11.33203125" style="6" customWidth="1"/>
    <col min="9992" max="9992" width="44.33203125" style="6" customWidth="1"/>
    <col min="9993" max="10240" width="17.109375" style="6"/>
    <col min="10241" max="10241" width="4.44140625" style="6" customWidth="1"/>
    <col min="10242" max="10242" width="52.44140625" style="6" customWidth="1"/>
    <col min="10243" max="10243" width="25" style="6" customWidth="1"/>
    <col min="10244" max="10244" width="9.6640625" style="6" customWidth="1"/>
    <col min="10245" max="10245" width="10.44140625" style="6" customWidth="1"/>
    <col min="10246" max="10246" width="11.109375" style="6" customWidth="1"/>
    <col min="10247" max="10247" width="11.33203125" style="6" customWidth="1"/>
    <col min="10248" max="10248" width="44.33203125" style="6" customWidth="1"/>
    <col min="10249" max="10496" width="17.109375" style="6"/>
    <col min="10497" max="10497" width="4.44140625" style="6" customWidth="1"/>
    <col min="10498" max="10498" width="52.44140625" style="6" customWidth="1"/>
    <col min="10499" max="10499" width="25" style="6" customWidth="1"/>
    <col min="10500" max="10500" width="9.6640625" style="6" customWidth="1"/>
    <col min="10501" max="10501" width="10.44140625" style="6" customWidth="1"/>
    <col min="10502" max="10502" width="11.109375" style="6" customWidth="1"/>
    <col min="10503" max="10503" width="11.33203125" style="6" customWidth="1"/>
    <col min="10504" max="10504" width="44.33203125" style="6" customWidth="1"/>
    <col min="10505" max="10752" width="17.109375" style="6"/>
    <col min="10753" max="10753" width="4.44140625" style="6" customWidth="1"/>
    <col min="10754" max="10754" width="52.44140625" style="6" customWidth="1"/>
    <col min="10755" max="10755" width="25" style="6" customWidth="1"/>
    <col min="10756" max="10756" width="9.6640625" style="6" customWidth="1"/>
    <col min="10757" max="10757" width="10.44140625" style="6" customWidth="1"/>
    <col min="10758" max="10758" width="11.109375" style="6" customWidth="1"/>
    <col min="10759" max="10759" width="11.33203125" style="6" customWidth="1"/>
    <col min="10760" max="10760" width="44.33203125" style="6" customWidth="1"/>
    <col min="10761" max="11008" width="17.109375" style="6"/>
    <col min="11009" max="11009" width="4.44140625" style="6" customWidth="1"/>
    <col min="11010" max="11010" width="52.44140625" style="6" customWidth="1"/>
    <col min="11011" max="11011" width="25" style="6" customWidth="1"/>
    <col min="11012" max="11012" width="9.6640625" style="6" customWidth="1"/>
    <col min="11013" max="11013" width="10.44140625" style="6" customWidth="1"/>
    <col min="11014" max="11014" width="11.109375" style="6" customWidth="1"/>
    <col min="11015" max="11015" width="11.33203125" style="6" customWidth="1"/>
    <col min="11016" max="11016" width="44.33203125" style="6" customWidth="1"/>
    <col min="11017" max="11264" width="17.109375" style="6"/>
    <col min="11265" max="11265" width="4.44140625" style="6" customWidth="1"/>
    <col min="11266" max="11266" width="52.44140625" style="6" customWidth="1"/>
    <col min="11267" max="11267" width="25" style="6" customWidth="1"/>
    <col min="11268" max="11268" width="9.6640625" style="6" customWidth="1"/>
    <col min="11269" max="11269" width="10.44140625" style="6" customWidth="1"/>
    <col min="11270" max="11270" width="11.109375" style="6" customWidth="1"/>
    <col min="11271" max="11271" width="11.33203125" style="6" customWidth="1"/>
    <col min="11272" max="11272" width="44.33203125" style="6" customWidth="1"/>
    <col min="11273" max="11520" width="17.109375" style="6"/>
    <col min="11521" max="11521" width="4.44140625" style="6" customWidth="1"/>
    <col min="11522" max="11522" width="52.44140625" style="6" customWidth="1"/>
    <col min="11523" max="11523" width="25" style="6" customWidth="1"/>
    <col min="11524" max="11524" width="9.6640625" style="6" customWidth="1"/>
    <col min="11525" max="11525" width="10.44140625" style="6" customWidth="1"/>
    <col min="11526" max="11526" width="11.109375" style="6" customWidth="1"/>
    <col min="11527" max="11527" width="11.33203125" style="6" customWidth="1"/>
    <col min="11528" max="11528" width="44.33203125" style="6" customWidth="1"/>
    <col min="11529" max="11776" width="17.109375" style="6"/>
    <col min="11777" max="11777" width="4.44140625" style="6" customWidth="1"/>
    <col min="11778" max="11778" width="52.44140625" style="6" customWidth="1"/>
    <col min="11779" max="11779" width="25" style="6" customWidth="1"/>
    <col min="11780" max="11780" width="9.6640625" style="6" customWidth="1"/>
    <col min="11781" max="11781" width="10.44140625" style="6" customWidth="1"/>
    <col min="11782" max="11782" width="11.109375" style="6" customWidth="1"/>
    <col min="11783" max="11783" width="11.33203125" style="6" customWidth="1"/>
    <col min="11784" max="11784" width="44.33203125" style="6" customWidth="1"/>
    <col min="11785" max="12032" width="17.109375" style="6"/>
    <col min="12033" max="12033" width="4.44140625" style="6" customWidth="1"/>
    <col min="12034" max="12034" width="52.44140625" style="6" customWidth="1"/>
    <col min="12035" max="12035" width="25" style="6" customWidth="1"/>
    <col min="12036" max="12036" width="9.6640625" style="6" customWidth="1"/>
    <col min="12037" max="12037" width="10.44140625" style="6" customWidth="1"/>
    <col min="12038" max="12038" width="11.109375" style="6" customWidth="1"/>
    <col min="12039" max="12039" width="11.33203125" style="6" customWidth="1"/>
    <col min="12040" max="12040" width="44.33203125" style="6" customWidth="1"/>
    <col min="12041" max="12288" width="17.109375" style="6"/>
    <col min="12289" max="12289" width="4.44140625" style="6" customWidth="1"/>
    <col min="12290" max="12290" width="52.44140625" style="6" customWidth="1"/>
    <col min="12291" max="12291" width="25" style="6" customWidth="1"/>
    <col min="12292" max="12292" width="9.6640625" style="6" customWidth="1"/>
    <col min="12293" max="12293" width="10.44140625" style="6" customWidth="1"/>
    <col min="12294" max="12294" width="11.109375" style="6" customWidth="1"/>
    <col min="12295" max="12295" width="11.33203125" style="6" customWidth="1"/>
    <col min="12296" max="12296" width="44.33203125" style="6" customWidth="1"/>
    <col min="12297" max="12544" width="17.109375" style="6"/>
    <col min="12545" max="12545" width="4.44140625" style="6" customWidth="1"/>
    <col min="12546" max="12546" width="52.44140625" style="6" customWidth="1"/>
    <col min="12547" max="12547" width="25" style="6" customWidth="1"/>
    <col min="12548" max="12548" width="9.6640625" style="6" customWidth="1"/>
    <col min="12549" max="12549" width="10.44140625" style="6" customWidth="1"/>
    <col min="12550" max="12550" width="11.109375" style="6" customWidth="1"/>
    <col min="12551" max="12551" width="11.33203125" style="6" customWidth="1"/>
    <col min="12552" max="12552" width="44.33203125" style="6" customWidth="1"/>
    <col min="12553" max="12800" width="17.109375" style="6"/>
    <col min="12801" max="12801" width="4.44140625" style="6" customWidth="1"/>
    <col min="12802" max="12802" width="52.44140625" style="6" customWidth="1"/>
    <col min="12803" max="12803" width="25" style="6" customWidth="1"/>
    <col min="12804" max="12804" width="9.6640625" style="6" customWidth="1"/>
    <col min="12805" max="12805" width="10.44140625" style="6" customWidth="1"/>
    <col min="12806" max="12806" width="11.109375" style="6" customWidth="1"/>
    <col min="12807" max="12807" width="11.33203125" style="6" customWidth="1"/>
    <col min="12808" max="12808" width="44.33203125" style="6" customWidth="1"/>
    <col min="12809" max="13056" width="17.109375" style="6"/>
    <col min="13057" max="13057" width="4.44140625" style="6" customWidth="1"/>
    <col min="13058" max="13058" width="52.44140625" style="6" customWidth="1"/>
    <col min="13059" max="13059" width="25" style="6" customWidth="1"/>
    <col min="13060" max="13060" width="9.6640625" style="6" customWidth="1"/>
    <col min="13061" max="13061" width="10.44140625" style="6" customWidth="1"/>
    <col min="13062" max="13062" width="11.109375" style="6" customWidth="1"/>
    <col min="13063" max="13063" width="11.33203125" style="6" customWidth="1"/>
    <col min="13064" max="13064" width="44.33203125" style="6" customWidth="1"/>
    <col min="13065" max="13312" width="17.109375" style="6"/>
    <col min="13313" max="13313" width="4.44140625" style="6" customWidth="1"/>
    <col min="13314" max="13314" width="52.44140625" style="6" customWidth="1"/>
    <col min="13315" max="13315" width="25" style="6" customWidth="1"/>
    <col min="13316" max="13316" width="9.6640625" style="6" customWidth="1"/>
    <col min="13317" max="13317" width="10.44140625" style="6" customWidth="1"/>
    <col min="13318" max="13318" width="11.109375" style="6" customWidth="1"/>
    <col min="13319" max="13319" width="11.33203125" style="6" customWidth="1"/>
    <col min="13320" max="13320" width="44.33203125" style="6" customWidth="1"/>
    <col min="13321" max="13568" width="17.109375" style="6"/>
    <col min="13569" max="13569" width="4.44140625" style="6" customWidth="1"/>
    <col min="13570" max="13570" width="52.44140625" style="6" customWidth="1"/>
    <col min="13571" max="13571" width="25" style="6" customWidth="1"/>
    <col min="13572" max="13572" width="9.6640625" style="6" customWidth="1"/>
    <col min="13573" max="13573" width="10.44140625" style="6" customWidth="1"/>
    <col min="13574" max="13574" width="11.109375" style="6" customWidth="1"/>
    <col min="13575" max="13575" width="11.33203125" style="6" customWidth="1"/>
    <col min="13576" max="13576" width="44.33203125" style="6" customWidth="1"/>
    <col min="13577" max="13824" width="17.109375" style="6"/>
    <col min="13825" max="13825" width="4.44140625" style="6" customWidth="1"/>
    <col min="13826" max="13826" width="52.44140625" style="6" customWidth="1"/>
    <col min="13827" max="13827" width="25" style="6" customWidth="1"/>
    <col min="13828" max="13828" width="9.6640625" style="6" customWidth="1"/>
    <col min="13829" max="13829" width="10.44140625" style="6" customWidth="1"/>
    <col min="13830" max="13830" width="11.109375" style="6" customWidth="1"/>
    <col min="13831" max="13831" width="11.33203125" style="6" customWidth="1"/>
    <col min="13832" max="13832" width="44.33203125" style="6" customWidth="1"/>
    <col min="13833" max="14080" width="17.109375" style="6"/>
    <col min="14081" max="14081" width="4.44140625" style="6" customWidth="1"/>
    <col min="14082" max="14082" width="52.44140625" style="6" customWidth="1"/>
    <col min="14083" max="14083" width="25" style="6" customWidth="1"/>
    <col min="14084" max="14084" width="9.6640625" style="6" customWidth="1"/>
    <col min="14085" max="14085" width="10.44140625" style="6" customWidth="1"/>
    <col min="14086" max="14086" width="11.109375" style="6" customWidth="1"/>
    <col min="14087" max="14087" width="11.33203125" style="6" customWidth="1"/>
    <col min="14088" max="14088" width="44.33203125" style="6" customWidth="1"/>
    <col min="14089" max="14336" width="17.109375" style="6"/>
    <col min="14337" max="14337" width="4.44140625" style="6" customWidth="1"/>
    <col min="14338" max="14338" width="52.44140625" style="6" customWidth="1"/>
    <col min="14339" max="14339" width="25" style="6" customWidth="1"/>
    <col min="14340" max="14340" width="9.6640625" style="6" customWidth="1"/>
    <col min="14341" max="14341" width="10.44140625" style="6" customWidth="1"/>
    <col min="14342" max="14342" width="11.109375" style="6" customWidth="1"/>
    <col min="14343" max="14343" width="11.33203125" style="6" customWidth="1"/>
    <col min="14344" max="14344" width="44.33203125" style="6" customWidth="1"/>
    <col min="14345" max="14592" width="17.109375" style="6"/>
    <col min="14593" max="14593" width="4.44140625" style="6" customWidth="1"/>
    <col min="14594" max="14594" width="52.44140625" style="6" customWidth="1"/>
    <col min="14595" max="14595" width="25" style="6" customWidth="1"/>
    <col min="14596" max="14596" width="9.6640625" style="6" customWidth="1"/>
    <col min="14597" max="14597" width="10.44140625" style="6" customWidth="1"/>
    <col min="14598" max="14598" width="11.109375" style="6" customWidth="1"/>
    <col min="14599" max="14599" width="11.33203125" style="6" customWidth="1"/>
    <col min="14600" max="14600" width="44.33203125" style="6" customWidth="1"/>
    <col min="14601" max="14848" width="17.109375" style="6"/>
    <col min="14849" max="14849" width="4.44140625" style="6" customWidth="1"/>
    <col min="14850" max="14850" width="52.44140625" style="6" customWidth="1"/>
    <col min="14851" max="14851" width="25" style="6" customWidth="1"/>
    <col min="14852" max="14852" width="9.6640625" style="6" customWidth="1"/>
    <col min="14853" max="14853" width="10.44140625" style="6" customWidth="1"/>
    <col min="14854" max="14854" width="11.109375" style="6" customWidth="1"/>
    <col min="14855" max="14855" width="11.33203125" style="6" customWidth="1"/>
    <col min="14856" max="14856" width="44.33203125" style="6" customWidth="1"/>
    <col min="14857" max="15104" width="17.109375" style="6"/>
    <col min="15105" max="15105" width="4.44140625" style="6" customWidth="1"/>
    <col min="15106" max="15106" width="52.44140625" style="6" customWidth="1"/>
    <col min="15107" max="15107" width="25" style="6" customWidth="1"/>
    <col min="15108" max="15108" width="9.6640625" style="6" customWidth="1"/>
    <col min="15109" max="15109" width="10.44140625" style="6" customWidth="1"/>
    <col min="15110" max="15110" width="11.109375" style="6" customWidth="1"/>
    <col min="15111" max="15111" width="11.33203125" style="6" customWidth="1"/>
    <col min="15112" max="15112" width="44.33203125" style="6" customWidth="1"/>
    <col min="15113" max="15360" width="17.109375" style="6"/>
    <col min="15361" max="15361" width="4.44140625" style="6" customWidth="1"/>
    <col min="15362" max="15362" width="52.44140625" style="6" customWidth="1"/>
    <col min="15363" max="15363" width="25" style="6" customWidth="1"/>
    <col min="15364" max="15364" width="9.6640625" style="6" customWidth="1"/>
    <col min="15365" max="15365" width="10.44140625" style="6" customWidth="1"/>
    <col min="15366" max="15366" width="11.109375" style="6" customWidth="1"/>
    <col min="15367" max="15367" width="11.33203125" style="6" customWidth="1"/>
    <col min="15368" max="15368" width="44.33203125" style="6" customWidth="1"/>
    <col min="15369" max="15616" width="17.109375" style="6"/>
    <col min="15617" max="15617" width="4.44140625" style="6" customWidth="1"/>
    <col min="15618" max="15618" width="52.44140625" style="6" customWidth="1"/>
    <col min="15619" max="15619" width="25" style="6" customWidth="1"/>
    <col min="15620" max="15620" width="9.6640625" style="6" customWidth="1"/>
    <col min="15621" max="15621" width="10.44140625" style="6" customWidth="1"/>
    <col min="15622" max="15622" width="11.109375" style="6" customWidth="1"/>
    <col min="15623" max="15623" width="11.33203125" style="6" customWidth="1"/>
    <col min="15624" max="15624" width="44.33203125" style="6" customWidth="1"/>
    <col min="15625" max="15872" width="17.109375" style="6"/>
    <col min="15873" max="15873" width="4.44140625" style="6" customWidth="1"/>
    <col min="15874" max="15874" width="52.44140625" style="6" customWidth="1"/>
    <col min="15875" max="15875" width="25" style="6" customWidth="1"/>
    <col min="15876" max="15876" width="9.6640625" style="6" customWidth="1"/>
    <col min="15877" max="15877" width="10.44140625" style="6" customWidth="1"/>
    <col min="15878" max="15878" width="11.109375" style="6" customWidth="1"/>
    <col min="15879" max="15879" width="11.33203125" style="6" customWidth="1"/>
    <col min="15880" max="15880" width="44.33203125" style="6" customWidth="1"/>
    <col min="15881" max="16128" width="17.109375" style="6"/>
    <col min="16129" max="16129" width="4.44140625" style="6" customWidth="1"/>
    <col min="16130" max="16130" width="52.44140625" style="6" customWidth="1"/>
    <col min="16131" max="16131" width="25" style="6" customWidth="1"/>
    <col min="16132" max="16132" width="9.6640625" style="6" customWidth="1"/>
    <col min="16133" max="16133" width="10.44140625" style="6" customWidth="1"/>
    <col min="16134" max="16134" width="11.109375" style="6" customWidth="1"/>
    <col min="16135" max="16135" width="11.33203125" style="6" customWidth="1"/>
    <col min="16136" max="16136" width="44.33203125" style="6" customWidth="1"/>
    <col min="16137" max="16384" width="17.109375" style="6"/>
  </cols>
  <sheetData>
    <row r="1" spans="1:10" ht="30.75" customHeight="1" x14ac:dyDescent="0.3">
      <c r="D1" s="122" t="s">
        <v>253</v>
      </c>
      <c r="E1" s="122"/>
      <c r="F1" s="122"/>
      <c r="G1" s="122"/>
      <c r="H1" s="122"/>
      <c r="I1" s="94"/>
      <c r="J1" s="94"/>
    </row>
    <row r="2" spans="1:10" ht="16.5" customHeight="1" x14ac:dyDescent="0.3">
      <c r="C2" s="119" t="s">
        <v>250</v>
      </c>
      <c r="D2" s="119"/>
      <c r="E2" s="119"/>
      <c r="F2" s="119"/>
      <c r="G2" s="119"/>
      <c r="H2" s="119"/>
      <c r="I2" s="94"/>
      <c r="J2" s="94"/>
    </row>
    <row r="3" spans="1:10" ht="45.75" customHeight="1" x14ac:dyDescent="0.3">
      <c r="A3" s="171" t="s">
        <v>254</v>
      </c>
      <c r="B3" s="171"/>
      <c r="C3" s="171"/>
      <c r="D3" s="171"/>
      <c r="E3" s="171"/>
      <c r="F3" s="171"/>
      <c r="G3" s="171"/>
      <c r="H3" s="171"/>
      <c r="I3" s="94"/>
      <c r="J3" s="94"/>
    </row>
    <row r="5" spans="1:10" ht="31.5" customHeight="1" x14ac:dyDescent="0.3">
      <c r="A5" s="172" t="s">
        <v>238</v>
      </c>
      <c r="B5" s="172" t="s">
        <v>239</v>
      </c>
      <c r="C5" s="172" t="s">
        <v>240</v>
      </c>
      <c r="D5" s="174" t="s">
        <v>33</v>
      </c>
      <c r="E5" s="175"/>
      <c r="F5" s="175"/>
      <c r="G5" s="176"/>
      <c r="H5" s="177" t="s">
        <v>241</v>
      </c>
    </row>
    <row r="6" spans="1:10" ht="31.5" customHeight="1" x14ac:dyDescent="0.3">
      <c r="A6" s="173"/>
      <c r="B6" s="173"/>
      <c r="C6" s="173"/>
      <c r="D6" s="75" t="s">
        <v>242</v>
      </c>
      <c r="E6" s="95" t="s">
        <v>243</v>
      </c>
      <c r="F6" s="95" t="s">
        <v>244</v>
      </c>
      <c r="G6" s="95" t="s">
        <v>245</v>
      </c>
      <c r="H6" s="178"/>
    </row>
    <row r="7" spans="1:10" x14ac:dyDescent="0.3">
      <c r="A7" s="96">
        <v>1</v>
      </c>
      <c r="B7" s="96">
        <v>2</v>
      </c>
      <c r="C7" s="96">
        <v>3</v>
      </c>
      <c r="D7" s="96">
        <v>4</v>
      </c>
      <c r="E7" s="97">
        <v>5</v>
      </c>
      <c r="F7" s="97">
        <v>6</v>
      </c>
      <c r="G7" s="97">
        <v>7</v>
      </c>
      <c r="H7" s="97">
        <v>8</v>
      </c>
    </row>
    <row r="8" spans="1:10" ht="69" x14ac:dyDescent="0.3">
      <c r="A8" s="96"/>
      <c r="B8" s="74" t="s">
        <v>246</v>
      </c>
      <c r="C8" s="74" t="s">
        <v>252</v>
      </c>
      <c r="D8" s="73" t="s">
        <v>247</v>
      </c>
      <c r="E8" s="73" t="s">
        <v>247</v>
      </c>
      <c r="F8" s="73" t="s">
        <v>247</v>
      </c>
      <c r="G8" s="73" t="s">
        <v>247</v>
      </c>
      <c r="H8" s="74" t="s">
        <v>31</v>
      </c>
    </row>
    <row r="9" spans="1:10" x14ac:dyDescent="0.3">
      <c r="G9" s="98"/>
      <c r="H9" s="98"/>
    </row>
    <row r="11" spans="1:10" x14ac:dyDescent="0.3">
      <c r="B11" s="6" t="s">
        <v>248</v>
      </c>
      <c r="G11" s="170" t="s">
        <v>249</v>
      </c>
      <c r="H11" s="170"/>
    </row>
  </sheetData>
  <mergeCells count="9">
    <mergeCell ref="G11:H11"/>
    <mergeCell ref="D1:H1"/>
    <mergeCell ref="C2:H2"/>
    <mergeCell ref="A3:H3"/>
    <mergeCell ref="A5:A6"/>
    <mergeCell ref="B5:B6"/>
    <mergeCell ref="C5:C6"/>
    <mergeCell ref="D5:G5"/>
    <mergeCell ref="H5:H6"/>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Подпр 1(+)(2)</vt:lpstr>
      <vt:lpstr>Планир Рез 1(+)(3)</vt:lpstr>
      <vt:lpstr>Методика 1(+)(4)</vt:lpstr>
      <vt:lpstr>Обосн 1(+)(5)</vt:lpstr>
      <vt:lpstr>Меропр 1(+)(6)</vt:lpstr>
      <vt:lpstr>Дорож 1(+)(7)</vt:lpstr>
      <vt:lpstr>Дорож 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Пользователь Windows</cp:lastModifiedBy>
  <cp:lastPrinted>2017-08-08T11:25:50Z</cp:lastPrinted>
  <dcterms:created xsi:type="dcterms:W3CDTF">1996-10-08T23:32:33Z</dcterms:created>
  <dcterms:modified xsi:type="dcterms:W3CDTF">2017-10-09T13:59:42Z</dcterms:modified>
  <cp:contentStatus/>
</cp:coreProperties>
</file>