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 tabRatio="700"/>
  </bookViews>
  <sheets>
    <sheet name="паспорт пп 5 " sheetId="1" r:id="rId1"/>
    <sheet name="пл.рез. пп 5" sheetId="2" r:id="rId2"/>
    <sheet name="методика расчета показателе ХИТ" sheetId="15" r:id="rId3"/>
    <sheet name="обоснование пп 5" sheetId="4" r:id="rId4"/>
    <sheet name="перечень мер. пп 5 (2017-2021)" sheetId="14" r:id="rId5"/>
    <sheet name="ДК 1" sheetId="5" r:id="rId6"/>
    <sheet name="ДК 2" sheetId="6" r:id="rId7"/>
    <sheet name="ДК 3" sheetId="7" r:id="rId8"/>
    <sheet name="ДК 4 " sheetId="10" r:id="rId9"/>
  </sheets>
  <definedNames>
    <definedName name="_xlnm.Print_Area" localSheetId="5">'ДК 1'!$A$1:$H$9</definedName>
    <definedName name="_xlnm.Print_Area" localSheetId="6">'ДК 2'!$A$1:$H$11</definedName>
    <definedName name="_xlnm.Print_Area" localSheetId="7">'ДК 3'!$A$1:$H$10</definedName>
    <definedName name="_xlnm.Print_Area" localSheetId="8">'ДК 4 '!$A$1:$H$10</definedName>
    <definedName name="_xlnm.Print_Area" localSheetId="2">'методика расчета показателе ХИТ'!$A$1:$G$34</definedName>
    <definedName name="_xlnm.Print_Area" localSheetId="3">'обоснование пп 5'!$A$1:$F$174</definedName>
    <definedName name="_xlnm.Print_Area" localSheetId="0">'паспорт пп 5 '!$A$1:$J$32</definedName>
    <definedName name="_xlnm.Print_Area" localSheetId="4">'перечень мер. пп 5 (2017-2021)'!$A$1:$M$138</definedName>
    <definedName name="_xlnm.Print_Area" localSheetId="1">'пл.рез. пп 5'!$A$1:$N$25</definedName>
  </definedNames>
  <calcPr calcId="145621"/>
</workbook>
</file>

<file path=xl/calcChain.xml><?xml version="1.0" encoding="utf-8"?>
<calcChain xmlns="http://schemas.openxmlformats.org/spreadsheetml/2006/main">
  <c r="C9" i="2" l="1"/>
  <c r="E15" i="4"/>
  <c r="E16" i="4"/>
  <c r="E17" i="4"/>
  <c r="E18" i="4"/>
  <c r="E14" i="4"/>
  <c r="E8" i="4"/>
  <c r="E177" i="4" s="1"/>
  <c r="E61" i="4"/>
  <c r="E49" i="4"/>
  <c r="E44" i="4"/>
  <c r="G53" i="14"/>
  <c r="G19" i="1"/>
  <c r="G9" i="14" l="1"/>
  <c r="G12" i="14" l="1"/>
  <c r="F40" i="14"/>
  <c r="F41" i="14"/>
  <c r="F42" i="14"/>
  <c r="F43" i="14"/>
  <c r="H39" i="14"/>
  <c r="I39" i="14"/>
  <c r="J39" i="14"/>
  <c r="K39" i="14"/>
  <c r="G39" i="14"/>
  <c r="F39" i="14" s="1"/>
  <c r="G24" i="14"/>
  <c r="G65" i="14" l="1"/>
  <c r="G14" i="14"/>
  <c r="E75" i="4" l="1"/>
  <c r="E76" i="4"/>
  <c r="E77" i="4"/>
  <c r="E78" i="4"/>
  <c r="E104" i="4"/>
  <c r="E98" i="4" s="1"/>
  <c r="E21" i="4"/>
  <c r="E22" i="4"/>
  <c r="E23" i="4"/>
  <c r="E24" i="4"/>
  <c r="E80" i="4"/>
  <c r="E79" i="4" s="1"/>
  <c r="E128" i="4"/>
  <c r="E122" i="4"/>
  <c r="E116" i="4"/>
  <c r="E92" i="4"/>
  <c r="E91" i="4" s="1"/>
  <c r="E86" i="4"/>
  <c r="E67" i="4"/>
  <c r="E56" i="4"/>
  <c r="E55" i="4" s="1"/>
  <c r="E43" i="4"/>
  <c r="E38" i="4"/>
  <c r="E37" i="4" s="1"/>
  <c r="E26" i="4"/>
  <c r="H9" i="14"/>
  <c r="I9" i="14"/>
  <c r="J9" i="14"/>
  <c r="K9" i="14"/>
  <c r="G10" i="14"/>
  <c r="H10" i="14"/>
  <c r="I10" i="14"/>
  <c r="J10" i="14"/>
  <c r="K10" i="14"/>
  <c r="G11" i="14"/>
  <c r="H11" i="14"/>
  <c r="I11" i="14"/>
  <c r="J11" i="14"/>
  <c r="H12" i="14"/>
  <c r="I12" i="14"/>
  <c r="J12" i="14"/>
  <c r="K12" i="14"/>
  <c r="F48" i="14"/>
  <c r="F47" i="14"/>
  <c r="F46" i="14"/>
  <c r="F45" i="14"/>
  <c r="K44" i="14"/>
  <c r="J44" i="14"/>
  <c r="I44" i="14"/>
  <c r="H44" i="14"/>
  <c r="G44" i="14"/>
  <c r="E25" i="4" l="1"/>
  <c r="F12" i="14"/>
  <c r="E20" i="4"/>
  <c r="E19" i="4" s="1"/>
  <c r="E12" i="4"/>
  <c r="E9" i="4"/>
  <c r="E103" i="4"/>
  <c r="E74" i="4"/>
  <c r="E73" i="4" s="1"/>
  <c r="E10" i="4"/>
  <c r="E11" i="4"/>
  <c r="E110" i="4"/>
  <c r="F44" i="14"/>
  <c r="G74" i="14"/>
  <c r="G85" i="14"/>
  <c r="G145" i="14" l="1"/>
  <c r="E19" i="1" s="1"/>
  <c r="E132" i="4"/>
  <c r="E114" i="4" s="1"/>
  <c r="E131" i="4"/>
  <c r="E113" i="4" s="1"/>
  <c r="E130" i="4"/>
  <c r="E112" i="4" s="1"/>
  <c r="E129" i="4"/>
  <c r="E111" i="4" s="1"/>
  <c r="K82" i="14"/>
  <c r="K83" i="14"/>
  <c r="K84" i="14"/>
  <c r="J82" i="14"/>
  <c r="J83" i="14"/>
  <c r="J84" i="14"/>
  <c r="I82" i="14"/>
  <c r="I83" i="14"/>
  <c r="I84" i="14"/>
  <c r="H82" i="14"/>
  <c r="H83" i="14"/>
  <c r="H84" i="14"/>
  <c r="G82" i="14"/>
  <c r="G83" i="14"/>
  <c r="G84" i="14"/>
  <c r="H85" i="14"/>
  <c r="I85" i="14"/>
  <c r="J85" i="14"/>
  <c r="K85" i="14"/>
  <c r="E7" i="4" l="1"/>
  <c r="E99" i="4"/>
  <c r="E100" i="4"/>
  <c r="E101" i="4"/>
  <c r="E102" i="4"/>
  <c r="E139" i="4"/>
  <c r="E127" i="4"/>
  <c r="J81" i="14"/>
  <c r="E97" i="4" l="1"/>
  <c r="H73" i="14"/>
  <c r="I73" i="14"/>
  <c r="J73" i="14"/>
  <c r="K73" i="14"/>
  <c r="H72" i="14"/>
  <c r="I72" i="14"/>
  <c r="J72" i="14"/>
  <c r="K72" i="14"/>
  <c r="H71" i="14"/>
  <c r="I71" i="14"/>
  <c r="J71" i="14"/>
  <c r="K71" i="14"/>
  <c r="G71" i="14"/>
  <c r="G72" i="14"/>
  <c r="G73" i="14"/>
  <c r="H74" i="14"/>
  <c r="I74" i="14"/>
  <c r="J74" i="14"/>
  <c r="K74" i="14"/>
  <c r="F96" i="14"/>
  <c r="F95" i="14"/>
  <c r="F94" i="14"/>
  <c r="F93" i="14"/>
  <c r="K92" i="14"/>
  <c r="J92" i="14"/>
  <c r="I92" i="14"/>
  <c r="H92" i="14"/>
  <c r="G92" i="14"/>
  <c r="H50" i="14"/>
  <c r="I50" i="14"/>
  <c r="J50" i="14"/>
  <c r="K50" i="14"/>
  <c r="H52" i="14"/>
  <c r="I52" i="14"/>
  <c r="J52" i="14"/>
  <c r="K52" i="14"/>
  <c r="H51" i="14"/>
  <c r="I51" i="14"/>
  <c r="J51" i="14"/>
  <c r="K51" i="14"/>
  <c r="G50" i="14"/>
  <c r="G51" i="14"/>
  <c r="G52" i="14"/>
  <c r="H53" i="14"/>
  <c r="I53" i="14"/>
  <c r="J53" i="14"/>
  <c r="K53" i="14"/>
  <c r="H65" i="14"/>
  <c r="I65" i="14"/>
  <c r="J65" i="14"/>
  <c r="K65" i="14"/>
  <c r="F66" i="14"/>
  <c r="F67" i="14"/>
  <c r="F68" i="14"/>
  <c r="F69" i="14"/>
  <c r="G29" i="14"/>
  <c r="F117" i="14"/>
  <c r="F116" i="14"/>
  <c r="F115" i="14"/>
  <c r="F114" i="14"/>
  <c r="K113" i="14"/>
  <c r="J113" i="14"/>
  <c r="I113" i="14"/>
  <c r="H113" i="14"/>
  <c r="G113" i="14"/>
  <c r="F112" i="14"/>
  <c r="F111" i="14"/>
  <c r="F110" i="14"/>
  <c r="F109" i="14"/>
  <c r="K108" i="14"/>
  <c r="J108" i="14"/>
  <c r="I108" i="14"/>
  <c r="H108" i="14"/>
  <c r="G108" i="14"/>
  <c r="F106" i="14"/>
  <c r="C23" i="2" s="1"/>
  <c r="F105" i="14"/>
  <c r="F23" i="2" s="1"/>
  <c r="F104" i="14"/>
  <c r="E23" i="2" s="1"/>
  <c r="F103" i="14"/>
  <c r="D23" i="2" s="1"/>
  <c r="K102" i="14"/>
  <c r="J102" i="14"/>
  <c r="I102" i="14"/>
  <c r="H102" i="14"/>
  <c r="G102" i="14"/>
  <c r="F133" i="14"/>
  <c r="F132" i="14"/>
  <c r="F131" i="14"/>
  <c r="F130" i="14"/>
  <c r="K129" i="14"/>
  <c r="J129" i="14"/>
  <c r="I129" i="14"/>
  <c r="H129" i="14"/>
  <c r="G129" i="14"/>
  <c r="F92" i="14" l="1"/>
  <c r="F129" i="14"/>
  <c r="F113" i="14"/>
  <c r="F102" i="14"/>
  <c r="F65" i="14"/>
  <c r="F108" i="14"/>
  <c r="G76" i="14" l="1"/>
  <c r="G19" i="14"/>
  <c r="I14" i="14"/>
  <c r="E135" i="4" l="1"/>
  <c r="E136" i="4"/>
  <c r="E137" i="4"/>
  <c r="E138" i="4"/>
  <c r="E134" i="4"/>
  <c r="E145" i="4"/>
  <c r="F28" i="14"/>
  <c r="E169" i="4"/>
  <c r="E163" i="4"/>
  <c r="E157" i="4"/>
  <c r="E156" i="4" s="1"/>
  <c r="E121" i="4"/>
  <c r="E115" i="4"/>
  <c r="E85" i="4"/>
  <c r="E31" i="4"/>
  <c r="E109" i="4" l="1"/>
  <c r="E155" i="4"/>
  <c r="E181" i="4"/>
  <c r="E133" i="4"/>
  <c r="E13" i="4"/>
  <c r="F138" i="14"/>
  <c r="F137" i="14"/>
  <c r="F136" i="14"/>
  <c r="F135" i="14"/>
  <c r="K134" i="14"/>
  <c r="J134" i="14"/>
  <c r="I134" i="14"/>
  <c r="H134" i="14"/>
  <c r="G134" i="14"/>
  <c r="F128" i="14"/>
  <c r="F127" i="14"/>
  <c r="F126" i="14"/>
  <c r="F125" i="14"/>
  <c r="K124" i="14"/>
  <c r="J124" i="14"/>
  <c r="I124" i="14"/>
  <c r="H124" i="14"/>
  <c r="G124" i="14"/>
  <c r="K122" i="14"/>
  <c r="K145" i="14" s="1"/>
  <c r="I19" i="1" s="1"/>
  <c r="J122" i="14"/>
  <c r="I122" i="14"/>
  <c r="I145" i="14" s="1"/>
  <c r="H122" i="14"/>
  <c r="G122" i="14"/>
  <c r="K121" i="14"/>
  <c r="K144" i="14" s="1"/>
  <c r="J121" i="14"/>
  <c r="J144" i="14" s="1"/>
  <c r="I121" i="14"/>
  <c r="I144" i="14" s="1"/>
  <c r="H121" i="14"/>
  <c r="H144" i="14" s="1"/>
  <c r="G121" i="14"/>
  <c r="G144" i="14" s="1"/>
  <c r="K120" i="14"/>
  <c r="K143" i="14" s="1"/>
  <c r="J120" i="14"/>
  <c r="J143" i="14" s="1"/>
  <c r="I120" i="14"/>
  <c r="I143" i="14" s="1"/>
  <c r="H120" i="14"/>
  <c r="H143" i="14" s="1"/>
  <c r="G120" i="14"/>
  <c r="G143" i="14" s="1"/>
  <c r="K119" i="14"/>
  <c r="K142" i="14" s="1"/>
  <c r="I17" i="1" s="1"/>
  <c r="J119" i="14"/>
  <c r="J142" i="14" s="1"/>
  <c r="H17" i="1" s="1"/>
  <c r="I119" i="14"/>
  <c r="I142" i="14" s="1"/>
  <c r="G17" i="1" s="1"/>
  <c r="H119" i="14"/>
  <c r="H142" i="14" s="1"/>
  <c r="F17" i="1" s="1"/>
  <c r="G119" i="14"/>
  <c r="G142" i="14" s="1"/>
  <c r="E17" i="1" s="1"/>
  <c r="F101" i="14"/>
  <c r="F100" i="14"/>
  <c r="F99" i="14"/>
  <c r="F98" i="14"/>
  <c r="K97" i="14"/>
  <c r="J97" i="14"/>
  <c r="I97" i="14"/>
  <c r="H97" i="14"/>
  <c r="G97" i="14"/>
  <c r="F91" i="14"/>
  <c r="F90" i="14"/>
  <c r="F89" i="14"/>
  <c r="F88" i="14"/>
  <c r="K87" i="14"/>
  <c r="K81" i="14" s="1"/>
  <c r="J87" i="14"/>
  <c r="I87" i="14"/>
  <c r="H87" i="14"/>
  <c r="H81" i="14" s="1"/>
  <c r="G87" i="14"/>
  <c r="F80" i="14"/>
  <c r="F79" i="14"/>
  <c r="F78" i="14"/>
  <c r="F77" i="14"/>
  <c r="K76" i="14"/>
  <c r="J76" i="14"/>
  <c r="I76" i="14"/>
  <c r="H76" i="14"/>
  <c r="F64" i="14"/>
  <c r="F63" i="14"/>
  <c r="F62" i="14"/>
  <c r="F61" i="14"/>
  <c r="K60" i="14"/>
  <c r="J60" i="14"/>
  <c r="I60" i="14"/>
  <c r="H60" i="14"/>
  <c r="G60" i="14"/>
  <c r="F59" i="14"/>
  <c r="F58" i="14"/>
  <c r="F57" i="14"/>
  <c r="F56" i="14"/>
  <c r="K55" i="14"/>
  <c r="J55" i="14"/>
  <c r="I55" i="14"/>
  <c r="H55" i="14"/>
  <c r="G55" i="14"/>
  <c r="F38" i="14"/>
  <c r="F37" i="14"/>
  <c r="F36" i="14"/>
  <c r="F35" i="14"/>
  <c r="K34" i="14"/>
  <c r="J34" i="14"/>
  <c r="I34" i="14"/>
  <c r="H34" i="14"/>
  <c r="G34" i="14"/>
  <c r="F33" i="14"/>
  <c r="F32" i="14"/>
  <c r="F31" i="14"/>
  <c r="F30" i="14"/>
  <c r="K29" i="14"/>
  <c r="J29" i="14"/>
  <c r="I29" i="14"/>
  <c r="H29" i="14"/>
  <c r="F27" i="14"/>
  <c r="F26" i="14"/>
  <c r="F25" i="14"/>
  <c r="K24" i="14"/>
  <c r="J24" i="14"/>
  <c r="I24" i="14"/>
  <c r="H24" i="14"/>
  <c r="F23" i="14"/>
  <c r="F22" i="14"/>
  <c r="F21" i="14"/>
  <c r="F20" i="14"/>
  <c r="K19" i="14"/>
  <c r="J19" i="14"/>
  <c r="I19" i="14"/>
  <c r="H19" i="14"/>
  <c r="F18" i="14"/>
  <c r="F17" i="14"/>
  <c r="F16" i="14"/>
  <c r="F15" i="14"/>
  <c r="K14" i="14"/>
  <c r="J14" i="14"/>
  <c r="H14" i="14"/>
  <c r="G15" i="1" l="1"/>
  <c r="I81" i="14"/>
  <c r="E15" i="1"/>
  <c r="I15" i="1"/>
  <c r="G81" i="14"/>
  <c r="E154" i="4"/>
  <c r="E180" i="4"/>
  <c r="H145" i="14"/>
  <c r="F19" i="1" s="1"/>
  <c r="F15" i="1" s="1"/>
  <c r="J145" i="14"/>
  <c r="H19" i="1" s="1"/>
  <c r="H15" i="1" s="1"/>
  <c r="H49" i="14"/>
  <c r="K49" i="14"/>
  <c r="J49" i="14"/>
  <c r="I49" i="14"/>
  <c r="F24" i="14"/>
  <c r="I8" i="14"/>
  <c r="J118" i="14"/>
  <c r="F134" i="14"/>
  <c r="G118" i="14"/>
  <c r="K118" i="14"/>
  <c r="F122" i="14"/>
  <c r="C25" i="2" s="1"/>
  <c r="F53" i="14"/>
  <c r="C11" i="2" s="1"/>
  <c r="F71" i="14"/>
  <c r="D13" i="2" s="1"/>
  <c r="F120" i="14"/>
  <c r="E25" i="2" s="1"/>
  <c r="F34" i="14"/>
  <c r="I70" i="14"/>
  <c r="F85" i="14"/>
  <c r="C16" i="2" s="1"/>
  <c r="F50" i="14"/>
  <c r="D11" i="2" s="1"/>
  <c r="F82" i="14"/>
  <c r="D16" i="2" s="1"/>
  <c r="F124" i="14"/>
  <c r="J8" i="14"/>
  <c r="F73" i="14"/>
  <c r="F13" i="2" s="1"/>
  <c r="J70" i="14"/>
  <c r="F19" i="14"/>
  <c r="F55" i="14"/>
  <c r="F9" i="14"/>
  <c r="F51" i="14"/>
  <c r="E11" i="2" s="1"/>
  <c r="F84" i="14"/>
  <c r="F16" i="2" s="1"/>
  <c r="F14" i="14"/>
  <c r="F60" i="14"/>
  <c r="F83" i="14"/>
  <c r="E16" i="2" s="1"/>
  <c r="F29" i="14"/>
  <c r="F76" i="14"/>
  <c r="F87" i="14"/>
  <c r="F97" i="14"/>
  <c r="H70" i="14"/>
  <c r="G8" i="14"/>
  <c r="K8" i="14"/>
  <c r="H8" i="14"/>
  <c r="F10" i="14"/>
  <c r="E9" i="2" s="1"/>
  <c r="F72" i="14"/>
  <c r="E13" i="2" s="1"/>
  <c r="F74" i="14"/>
  <c r="C13" i="2" s="1"/>
  <c r="G70" i="14"/>
  <c r="K70" i="14"/>
  <c r="H118" i="14"/>
  <c r="F119" i="14"/>
  <c r="D25" i="2" s="1"/>
  <c r="F121" i="14"/>
  <c r="F25" i="2" s="1"/>
  <c r="F11" i="14"/>
  <c r="F9" i="2" s="1"/>
  <c r="I118" i="14"/>
  <c r="H141" i="14" l="1"/>
  <c r="E27" i="2"/>
  <c r="J15" i="1"/>
  <c r="J19" i="1"/>
  <c r="F8" i="14"/>
  <c r="D9" i="2"/>
  <c r="D27" i="2" s="1"/>
  <c r="C27" i="2"/>
  <c r="E153" i="4"/>
  <c r="E179" i="4"/>
  <c r="F145" i="14"/>
  <c r="J141" i="14"/>
  <c r="I141" i="14"/>
  <c r="G49" i="14"/>
  <c r="G141" i="14" s="1"/>
  <c r="F81" i="14"/>
  <c r="F52" i="14"/>
  <c r="F144" i="14"/>
  <c r="F143" i="14"/>
  <c r="F70" i="14"/>
  <c r="K141" i="14"/>
  <c r="F118" i="14"/>
  <c r="F49" i="14" l="1"/>
  <c r="F11" i="2"/>
  <c r="F27" i="2" s="1"/>
  <c r="B27" i="2" s="1"/>
  <c r="E152" i="4"/>
  <c r="E178" i="4"/>
  <c r="E176" i="4" s="1"/>
  <c r="F142" i="14"/>
  <c r="F141" i="14" s="1"/>
  <c r="E151" i="4" l="1"/>
  <c r="F176" i="4"/>
  <c r="J16" i="1"/>
  <c r="J17" i="1"/>
  <c r="J18" i="1"/>
</calcChain>
</file>

<file path=xl/sharedStrings.xml><?xml version="1.0" encoding="utf-8"?>
<sst xmlns="http://schemas.openxmlformats.org/spreadsheetml/2006/main" count="952" uniqueCount="267">
  <si>
    <t>2017 год</t>
  </si>
  <si>
    <t>2018 год</t>
  </si>
  <si>
    <t>2019 год</t>
  </si>
  <si>
    <t>Задача I подпрограммы</t>
  </si>
  <si>
    <t>-</t>
  </si>
  <si>
    <t>Задача II подпрограммы</t>
  </si>
  <si>
    <t>Задача III подпрограммы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</si>
  <si>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</si>
  <si>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</si>
  <si>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Главный распорядитель бюджетных средств</t>
  </si>
  <si>
    <t>Источник финансирования</t>
  </si>
  <si>
    <t>Итого</t>
  </si>
  <si>
    <t>Средства федерального бюджета</t>
  </si>
  <si>
    <t>Средства бюджета Московской области</t>
  </si>
  <si>
    <t>Внебюджетные источники</t>
  </si>
  <si>
    <t>Средства бюджета городского округа Химки</t>
  </si>
  <si>
    <t>№ п/п</t>
  </si>
  <si>
    <t>Задачи, направленные на достижение цели</t>
  </si>
  <si>
    <t>Планируемый объем финансирования на решение данной задачи (тыс.руб.)</t>
  </si>
  <si>
    <t>Показатель реализации мероприятий муниципальной программы (подпрограммы)</t>
  </si>
  <si>
    <t>Единица изме рения</t>
  </si>
  <si>
    <t>Отчетный базовый период/базовое значение показателя (на начало реализации подпрограммы)</t>
  </si>
  <si>
    <t>Планируемое значение показателя по годам реализации</t>
  </si>
  <si>
    <t>Средства бюджета городского округа</t>
  </si>
  <si>
    <t>Задача 2</t>
  </si>
  <si>
    <t>Задача 3</t>
  </si>
  <si>
    <t>Наименование мероприятия подпрограммы*</t>
  </si>
  <si>
    <t>Источник финансирования**</t>
  </si>
  <si>
    <t>Расчет необходимых финансовых ресурсов на реализацию мероприятия ***</t>
  </si>
  <si>
    <t>Общий объем финансовых ресурсов необходимых для реализации мероприятия, в том числе по годам ****</t>
  </si>
  <si>
    <t>Эксплуатационные расходы, возникающие в результате реализации мероприятия*****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</si>
  <si>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</si>
  <si>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</si>
  <si>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</si>
  <si>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 текущем финансовом году (тыс. руб.)*</t>
  </si>
  <si>
    <t>Объем финансирования по годам, (тыс. руб.)</t>
  </si>
  <si>
    <t>Результаты выполнения мероприятия подпрограммы</t>
  </si>
  <si>
    <t>1.</t>
  </si>
  <si>
    <t xml:space="preserve">Внебюджетные источники         </t>
  </si>
  <si>
    <t>1.1.1.</t>
  </si>
  <si>
    <t xml:space="preserve">Средства бюджета городского округа         </t>
  </si>
  <si>
    <t>2.</t>
  </si>
  <si>
    <t>2.1.1.</t>
  </si>
  <si>
    <t>2.1.2.</t>
  </si>
  <si>
    <t>3.1.1.</t>
  </si>
  <si>
    <t xml:space="preserve">Ответственный за выполнение мероприятия подпрограммы         </t>
  </si>
  <si>
    <t>№</t>
  </si>
  <si>
    <t>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</si>
  <si>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</si>
  <si>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</si>
  <si>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Результат исполнения</t>
  </si>
  <si>
    <t>I квартал</t>
  </si>
  <si>
    <t>II квартал</t>
  </si>
  <si>
    <t>III квартал</t>
  </si>
  <si>
    <t>IV квартал</t>
  </si>
  <si>
    <t>+</t>
  </si>
  <si>
    <t>Администрация городского округа Химки</t>
  </si>
  <si>
    <t>Обеспечение ОМСУ муниципального образования Московской области базовой информационно-технологической инфраструктурой</t>
  </si>
  <si>
    <t>Отчетный (базовый период)</t>
  </si>
  <si>
    <t>Обеспечение ОМСУ муниципального образования Московской области единой информационно-технологической и телекоммуникационной инфраструктурой</t>
  </si>
  <si>
    <t>Задача IV подпрограммы</t>
  </si>
  <si>
    <t>Задача V подпрограммы</t>
  </si>
  <si>
    <t>Задача VI подпрограммы</t>
  </si>
  <si>
    <t>Расходы (тыс. рублей)</t>
  </si>
  <si>
    <t>Всего: в том числе</t>
  </si>
  <si>
    <t>Планируемые результаты реализации муниципальной программы:</t>
  </si>
  <si>
    <t>Ед.изм.</t>
  </si>
  <si>
    <t>%</t>
  </si>
  <si>
    <t>Доля персональных компьютеров, используемых на рабочих местах работников ОМСУ муниципального образования Московской области, обеспеченных антивирусным программным обеспечением с регулярным обновлением соответствующих баз</t>
  </si>
  <si>
    <t>Среднее количество установленных базовых станций операторов на территории муниципального образования Московской области из расчета на 1 кв.км в населенных пунктах с численностью населения более 100 тыс. чел.</t>
  </si>
  <si>
    <t>ед.</t>
  </si>
  <si>
    <t>Муниципальный заказчик подпрограммы</t>
  </si>
  <si>
    <t>Задача 4</t>
  </si>
  <si>
    <t>Задача 5</t>
  </si>
  <si>
    <t>Задача 6</t>
  </si>
  <si>
    <t>Бюджет городского округа Химки</t>
  </si>
  <si>
    <t>Объем необходимых финансовых ресурсов представлен исходя из сопоставимых рыночных цен (анализ рынка)</t>
  </si>
  <si>
    <t> -</t>
  </si>
  <si>
    <t>Метод индексации (+3% к прошлому году)</t>
  </si>
  <si>
    <t>1.1.</t>
  </si>
  <si>
    <t>Основное мероприятие "Развитие и обеспечение функционирования базовой информационно-технологической инфраструктуры ОМСУ муниципального образования Московской области"</t>
  </si>
  <si>
    <t>Выплата заработной платы сотрудникам МКУ "ХИТ" Обучение сотрудников</t>
  </si>
  <si>
    <t>Обеспеченность ОМСУ муниципального образования Московской области системами IP-телефонии.</t>
  </si>
  <si>
    <t xml:space="preserve">Средства бюджета городского округа   </t>
  </si>
  <si>
    <t>Обеспечение Администрации городского округа Химки сотовой связью</t>
  </si>
  <si>
    <t xml:space="preserve">Средства бюджета городского округа  </t>
  </si>
  <si>
    <t>2.1.</t>
  </si>
  <si>
    <t>Задача 2 
Обеспечение ОМСУ муниципального образования Московской области единой информационно-технологической и телекоммуникационной инфраструктурой</t>
  </si>
  <si>
    <t>3.1.</t>
  </si>
  <si>
    <t>4.1.</t>
  </si>
  <si>
    <t>4.1.1.</t>
  </si>
  <si>
    <t>4.1.2.</t>
  </si>
  <si>
    <t>5.1.1.</t>
  </si>
  <si>
    <t>5.1.2.</t>
  </si>
  <si>
    <t>6.1.</t>
  </si>
  <si>
    <t>6.1.1.</t>
  </si>
  <si>
    <t>6.1.3.</t>
  </si>
  <si>
    <t>Задача 1
Обеспечение ОМСУ муниципального образования Московской области базовой информационно-технологической инфраструктурой</t>
  </si>
  <si>
    <t xml:space="preserve">Средства бюджета городского округа      </t>
  </si>
  <si>
    <t>Итого по подпрограмме:</t>
  </si>
  <si>
    <t>Руководитель</t>
  </si>
  <si>
    <t xml:space="preserve">Итого: </t>
  </si>
  <si>
    <t>2017 г.</t>
  </si>
  <si>
    <t>2018 г.</t>
  </si>
  <si>
    <t>2019 г.</t>
  </si>
  <si>
    <t>Руководитель МКУ "ХИТ" Бородулин С.А.</t>
  </si>
  <si>
    <t>2020 год</t>
  </si>
  <si>
    <t>2021 год</t>
  </si>
  <si>
    <t>2020 г.</t>
  </si>
  <si>
    <t>2021 г.</t>
  </si>
  <si>
    <t>Мероприятие 1
 "Расходы на обеспечение деятельности МКУ "ХИТ"</t>
  </si>
  <si>
    <t xml:space="preserve"> МКУ "ХИТ"            Бородулин С.А.</t>
  </si>
  <si>
    <t>ИТОГО</t>
  </si>
  <si>
    <t>Обеспечение использования в деятельности ОМСУ муниципального образования Московской области региональных и муниципальных информационных систем</t>
  </si>
  <si>
    <t>Доля работников ОМСУ муниципального образования Московской области, обеспеченных необходимым компьютерным оборудованием с предустановленным общесистемным программным обеспечением и организационной техникой в соответствии с установленными требованиями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</si>
  <si>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</si>
  <si>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Увеличение доли граждан, использующих механизм получения государственных и муниципальных услуг в электронной форме</t>
  </si>
  <si>
    <t>Доля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</t>
  </si>
  <si>
    <t>Доля ОМСУ муниципального образования Московской области, а также находящихся в их ведении организаций и учреждений, учавствующих в планировании, подготовке и проведении конкурентных процедур с использованием ЕАСУЗ</t>
  </si>
  <si>
    <t>Доля используемых в деятельности ОМСУ муниципального образования Московской области информационно-аналитических сервисов ЕИАС ЖКХ МО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</si>
  <si>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</si>
  <si>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Улучшение качества покрытия сетями подвижной радиотелефонной связи территории муниципального образования Московской области</t>
  </si>
  <si>
    <t>Доля информационных систем и ресурсов, используемых ОМСУ муниципального образования Московской области в своей деятельности, обеспеченных требуемым аппаратным обеспечением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</si>
  <si>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</t>
  </si>
  <si>
    <t>Улучшение обеспеченности услугами связи жителей многоквартирных домов на территории муниципального образования Московской области</t>
  </si>
  <si>
    <t>Мероприятие 2:
Обеспечение установки, настройки, технического обслуживания и ремонта компьютерного и сетевого оборудования, организационной техники, настройка и техническое сопровождение общесистемного программного обеспечения, (далее-ОСПО), используемых в деятельности ОМСУ муниципального образования Московской области, а также оказание справочно-методической и технической поддержки пользователей указанного обрудования и ОСПО</t>
  </si>
  <si>
    <t>1.1.2.</t>
  </si>
  <si>
    <t>Задача 3 
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</t>
  </si>
  <si>
    <t>Основное мероприятие  "Обеспечение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области"</t>
  </si>
  <si>
    <t>Задача 4 
Обеспечение использования в деятельности ОМСУ муниципального образования Московской области региональных и муниципальных информационных систем</t>
  </si>
  <si>
    <t>Основное мероприятие «Обеспечение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</t>
  </si>
  <si>
    <t>Основное мероприятие. Развитие телекоммуникационной инфраструктуры в области подвижной радиотелефонной связи на территории муниципального образования Московской области</t>
  </si>
  <si>
    <t>Основное мероприятие  "Развитие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связи"</t>
  </si>
  <si>
    <t>1.1.3.</t>
  </si>
  <si>
    <t>1.1.4.</t>
  </si>
  <si>
    <t>1.1.5.</t>
  </si>
  <si>
    <t>2.1.3.</t>
  </si>
  <si>
    <t>4.1.3.</t>
  </si>
  <si>
    <t>5.1</t>
  </si>
  <si>
    <t>Задача 6 
Улучшение обеспеченности услугами связи жителей многоквартирных домов на территории муниципального образования Московской области</t>
  </si>
  <si>
    <t>6</t>
  </si>
  <si>
    <t>6.1.2.</t>
  </si>
  <si>
    <t>Мероприятие 2
Обеспечение установки, настройки, технического обслуживания и ремонта компьютерного и сетевого оборудования, организационной техники, настройка и техническое сопровождение общесистемного программного обеспечения, (далее-ОСПО), используемых в деятельности ОМСУ муниципального образования Московской области, а также оказание справочно-методической и технической поддержки пользователей указанного обрудования и ОСПО</t>
  </si>
  <si>
    <t>Мероприятие 4
"Централизованное приобретение компьютерного оборудования с предустановленным общесистемным программным обеспечением и организационной техники"</t>
  </si>
  <si>
    <t>Увеличение доли работников ОМСУ муниципального образования Московской области, обеспеченных необходимым компьютерным оборудованием с предустановленным общесистемным программным обеспечением и организационной техникой в соответствии с установленными требованиями</t>
  </si>
  <si>
    <t>2017 год (контрольный срок)</t>
  </si>
  <si>
    <t>Выплата заработной платы сотрудникам МКУ "ХИТ" Обучение сотрудников.Увеличение доли работников ОМСУ муниципального образования Московской области, обеспеченных необходимым компьютерным оборудованием с предустановленным общесистемным программным обеспечением и организационной техникой в соответствии с установленными требованиями.Обеспеченность ОМСУ муниципального образования Московской области системами IP-телефонии.</t>
  </si>
  <si>
    <t>Увеличение доли информационных систем и ресурсов, используемых ОМСУ муниципального образования Московской области в своей деятельности, обеспеченных требуемым аппаратным обеспечением</t>
  </si>
  <si>
    <t>Увеличение доли персональных компьютеров, используемых на рабочих местах работников ОМСУ муниципального образования Московской области, обеспеченных антивирусным программным обеспечением с регулярным обновлением соответствующих баз</t>
  </si>
  <si>
    <t>Увеличение среднего количества установленных базовых станций операторов на территории муниципального образования Московской области из расчета на 1 кв.км в населенных пунктах с численностью населения более 100 тыс. чел.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</si>
  <si>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</si>
  <si>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Увеличение доли документов служебной переписки ОМСУ муниципальной образования Московской области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направляемых исключительно в электронном виде и использованием МСЭД и средств электронной подписи</t>
  </si>
  <si>
    <t>Увеличение доли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</si>
  <si>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Развитие и поддержка систем Финансового управления.Реорганизация сайта Администрации(переход на единую платформу).Создание сайта совета депутатов.</t>
  </si>
  <si>
    <t>2017-2021 г.</t>
  </si>
  <si>
    <t>Администрация, МКУ "ХИТ"</t>
  </si>
  <si>
    <t xml:space="preserve">Задача 1       </t>
  </si>
  <si>
    <t>1.1.6.</t>
  </si>
  <si>
    <t xml:space="preserve"> Соблюдение требований бюджетного законодательства  Российской Федерации при осуществлении бюджетного процесса</t>
  </si>
  <si>
    <t>Бюджет Московской области</t>
  </si>
  <si>
    <t>Итого:</t>
  </si>
  <si>
    <t>Показатели, характеризующие достижение цели</t>
  </si>
  <si>
    <t>Единица измерения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</si>
  <si>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</si>
  <si>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</si>
  <si>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</si>
  <si>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t xml:space="preserve">n=R/K×100%, где: 
n – доля работников ОМСУ муниципального образования Московской области, обеспеченных необходимым компьютерным оборудованием с предустановленным общесистемным программным обеспечением и организационной техникой в соответствии с установленными требованиями;
R – количество работников ОМСУ муниципального образования Московской области, обеспеченных необходимым компьютерным оборудованием с предустановленным общесистемным программным обеспечением и организационной техникой в соответствии с установленными требованиями;
К – общее количество работников ОМСУ муниципального образования Московской области, нуждающихся в компьютерном оборудовании с предустановленным общесистемным программным обеспечением и организационной технике в соответствии с установленными требованиями, или уже обеспеченных таким оборудованием
</t>
  </si>
  <si>
    <t>данные МКУ "ХИТ"</t>
  </si>
  <si>
    <t>ежегодно</t>
  </si>
  <si>
    <t xml:space="preserve">n=R/K×100%
где: 
n - доля информационных систем и ресурсов, используемых ОМСУ муниципального образования Московской области в своей деятельности, обеспеченных требуемым аппаратным обеспечением
R – совокупное значение мощностей аппаратного обеспечения в ОМСУ муниципального образования Московской области;
K – совокупное значение требований информационных систем и ресурсов, используемых ОМСУ муниципального образования Московской области в своей деятельности
</t>
  </si>
  <si>
    <t>3. </t>
  </si>
  <si>
    <t xml:space="preserve">n=R/K×100%
где:
n - доля персональных компьютеров, используемых на рабочих местах работников ОМСУ муниципального образования Московской области, обеспеченных антивирусным программным обеспечением с регулярным обновлением соответствующих баз;
R - количество персональных компьютеров, используемых на рабочих местах работников ОМСУ муниципального образования Московской области, обеспеченных антивирусным программным обеспечением с регулярным обновлением соответствующих баз;
K - общее количество компьютерного оборудования, используемого на рабочих местах работников ОМСУ муниципального образования Московской области
</t>
  </si>
  <si>
    <t xml:space="preserve"> ежегодно</t>
  </si>
  <si>
    <t xml:space="preserve">n=R/K×100%
где:
n – доля работников ОМСУ муниципального образования Московской области, обеспеченных средствами электронной подписи в соответствии с потребностью и установленными требованиями;
R – количество работников ОМСУ муниципального образования Московской области, обеспеченных средствами электронной подписи в соответствии с потребностью и установленными требованиями; 
K – общая потребность работников ОМСУ муниципального образования Московской области в средствах электронной подписи
</t>
  </si>
  <si>
    <t>4.  </t>
  </si>
  <si>
    <t>Обеспечение использования в деятельности ОМСУ муниципального образования Московской области региональных  информационных систем</t>
  </si>
  <si>
    <t xml:space="preserve">n=R/K×100%
где: 
n – 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межведомственной системы электронного документооборота Московской области и средств электронной подписи;
R – количество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межведомственной системы электронного документооборота Московской области и средств электронной подписи;
К – общее количество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
</t>
  </si>
  <si>
    <t>Минута</t>
  </si>
  <si>
    <t xml:space="preserve">n=R/K×100%
где: 
n – доля граждан, использующих механизм получения муниципальных услуг в электронной форме;
R – численность граждан, использующих механизм получения муниципальных услуг в электронной форме;
К – численность населения муниципального образования Московской области
</t>
  </si>
  <si>
    <t xml:space="preserve">n=R/K×100%
где:
n – доля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деятельности;
R – количество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 деятельности;
K – общее количество ОМСУ муниципального образования Московской области и их подведомственных учреждений, у которых внедрены региональные межведомственные информационные системы поддержки обеспечивающих функций и контроля результативности деятельности
</t>
  </si>
  <si>
    <t xml:space="preserve">n=R/K×100%
где:
n – доля ОМСУ муниципального образования Московской области, а также находящихся в их ведении организаций и учреждений, участвующих в планировании, подготовке и проведении конкурентных процедур с использованием ЕАСУЗ;
R – количество ОМСУ муниципального образования Московской области, а также находящихся в их ведении организаций и учреждений, участвующих в планировании, подготовке и проведении конкурентных процедур с использованием ЕАСУЗ;
K – общее количество ОМСУ муниципального образования Московской области, а также находящихся в их ведении организаций и учреждений, участвующих в планировании, подготовке и проведении конкурентных процедур
</t>
  </si>
  <si>
    <t xml:space="preserve">n=R/K×100%
где:
n – доля ОМСУ муниципального образования Московской области, а также находящихся в их ведении организаций и учреждений, использующих ЕИСУГИ для учета и контроля эффективности использования государственного и муниципального имущества;
R – количество ОМСУ муниципального образования Московской области, а также находящихся в их ведении организаций и учреждений, использующих ЕИСУГИ для учета и контроля эффективности использования государственного и муниципального имущества;
K – общее количество ОМСУ муниципального образования Московской области, а также находящихся в их ведении организаций и учреждений
</t>
  </si>
  <si>
    <t xml:space="preserve">n=R/K×100%
где:
n – доля используемых в деятельности ОМСУ муниципального образования Московской области информационно-аналитических сервисов ЕИАС ЖКХ МО;
R – количество используемых в деятельности ОМСУ муниципального образования Московской области информационно-аналитических сервисов ЕИАС ЖКХ МО;
K – общее количество информационно-аналитических сервисов ЕИАС ЖКХ МО
</t>
  </si>
  <si>
    <t>5.</t>
  </si>
  <si>
    <t>6.</t>
  </si>
  <si>
    <t xml:space="preserve">n_1=R/K/3
где:
n_1 – среднее количество установленных базовых станций операторов на территории муниципального образования Московской области из расчета на 1 кв. км в населенных пунктах с численностью населения более 100 тыс. чел.;
R – количество установленных базовых станций операторов на территории муниципального образования Московской области в населенных пунктах с численностью населения более 100 тыс. чел.;
K – площадь населенного пункта муниципального образования Московской области с численностью населения более 100 тыс. чел., кв. км.
</t>
  </si>
  <si>
    <t xml:space="preserve">n=R/K×100%
где:
n – 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связи;
R – количество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связи;
K – общее количество многоквартирных домов в муниципальном образовании Московской области
</t>
  </si>
  <si>
    <t>Увеличение доли информационных систем и ресурсов, используемых ОМСУ муниципального образования Московской области в своей деятельности, обеспеченных требуемым аппаратным обеспечением. Обеспечение Администрации городского округа Химки сотовой связью</t>
  </si>
  <si>
    <t>Мероприятие 3 
"Приобретение прав использования на рабочих местах работников ОМСУ муниципального образования Московской области прикладного программного обеспечения, включая специализированные программные продукты, а также обновления к ним и права доступа к справочным и информационным банкам данных"</t>
  </si>
  <si>
    <t>Увеличение доли персональных компьютеров, используемых на рабочих местах работников ОМСУ муниципального образования Московской области, обеспеченных антивирусным программным обеспечением с регулярным обновлением соответствующих баз. 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</si>
  <si>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ОМСУ муниципального образования Московской области, а так же находящихся в их ведении организаций и учреждений, использующих ЕИСУГИ для учета и контроля эффективности использования государственного и муниципального имущества</t>
  </si>
  <si>
    <r>
  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</t>
    </r>
    <r>
      <rPr>
        <b/>
        <sz val="10"/>
        <rFont val="Times New Roman"/>
        <family val="1"/>
        <charset val="204"/>
      </rPr>
      <t xml:space="preserve">, </t>
    </r>
    <r>
      <rPr>
        <sz val="10"/>
        <rFont val="Times New Roman"/>
        <family val="1"/>
        <charset val="204"/>
      </rPr>
      <t>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  </r>
  </si>
  <si>
    <t>Мероприятие 5. 
«Развитие и поддержка систем IP-телефонии».</t>
  </si>
  <si>
    <t xml:space="preserve">Приложение № 27
к муниципальной программе 
«Эффективная власть городского округа Химки»
</t>
  </si>
  <si>
    <t>Приложение № 29
к муниципальной программе 
«Эффективная власть городского округа Химки»</t>
  </si>
  <si>
    <t>Приложение № 30
к муниципальной программе 
«Эффективная власть городского округа Химки»</t>
  </si>
  <si>
    <t>Администрация городского округа Химки, муниципальное казенное учреждение городского округа Химки Московской области "Химкинские информационные технологии"</t>
  </si>
  <si>
    <t>Мероприятие 3:
Приобретение прав использования на рабочих местах работников ОМСУ муниципального образования Московской области прикладного программного обеспечения, включая специализированные программные продукты, а также обновления к ним и права доступа к справочным и информационным банкам данных</t>
  </si>
  <si>
    <t>Мероприятие 4: 
Централизованное приобретение компьютерного оборудования с предустановленным общесистемным программным обеспечением и организационной техники</t>
  </si>
  <si>
    <t>Мероприятие 7.
"Подключение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ней"</t>
  </si>
  <si>
    <t>Мероприятие 9.
 "Обеспечение ОМСУ муниципального образования Московской области телефонной связью"</t>
  </si>
  <si>
    <t>Мероприятие 10
 Приобретение, установка, настройка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а также проеведение мероприятий по аттестации по требованиям безопасности информации ИС, используемых ОМСУ муниципального образования Московской области"</t>
  </si>
  <si>
    <t>Мероприятие 11. 
"Внедрение и сопровождение информационных систем поддержки обеспечивающих функций и контроля результативности деятельности ОМСУ муниципального образования Московской области</t>
  </si>
  <si>
    <t>Мероприятие 12. 
"Внедрение и сопровождение информационных систем поддержки оказания государственных и муниципальных услуг и контрольно-надзорной деятельности в ОМСУ муниципального образования Московской области</t>
  </si>
  <si>
    <t>Мероприятие 13.
 "Развитие и сопровождение муниципальных информационных систем обеспечения деятельности ОМСУ муниципального образования Московской области"</t>
  </si>
  <si>
    <t>Мероприятие 14.
 "Создание условий для размещения радиоэлектронных средств на земельных участках в границах муниципального образования"</t>
  </si>
  <si>
    <t>Мероприятие 15.
 "Создание условий для размещения радиоэлектронных средств на зданиях и сооружениях в границах муниципального образования"</t>
  </si>
  <si>
    <t>Мероприятие 16.
"Инвентаризация кабельной канализации на территории Московской области и постановка кабельной канализации на балансовый учет"</t>
  </si>
  <si>
    <t>Мероприятие 17.
 "Создание условий доступа операторам связи в многоквартирные дома и подключение подъездного видеонаблюдения"</t>
  </si>
  <si>
    <t>Мероприятие 18.
: "Формирование реестра операторов связи, оказывающих услуги по предоставлению широкополосного доступа в информационно-телекоммуникационную сеть Интернет на территории Московской области"</t>
  </si>
  <si>
    <t>Подпрограмма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Химки"</t>
  </si>
  <si>
    <t>Основное мероприятие  "Создание,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области"</t>
  </si>
  <si>
    <t>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</si>
  <si>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и использованием МСЭД и средств электронной подписи</t>
  </si>
  <si>
    <t>2017-2021</t>
  </si>
  <si>
    <t>Кредиторская задолженность 2016 г.</t>
  </si>
  <si>
    <t>Мероприятие 8:
"Подключение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ней"</t>
  </si>
  <si>
    <t>1.1.7.</t>
  </si>
  <si>
    <r>
      <rPr>
        <b/>
        <sz val="10"/>
        <rFont val="Times New Roman"/>
        <family val="1"/>
        <charset val="204"/>
      </rPr>
      <t xml:space="preserve">Паспорт подпрограммы </t>
    </r>
    <r>
      <rPr>
        <sz val="10"/>
        <rFont val="Times New Roman"/>
        <family val="1"/>
        <charset val="204"/>
      </rPr>
      <t xml:space="preserve">
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Химки» 
муниципальной программы городского округа Химки Московской области «Эффективная власть городского округа Химки» 
на 2017-2021 годы</t>
    </r>
  </si>
  <si>
    <t xml:space="preserve">Приложение № 24 
к муниципальной программе 
«Эффективная власть городского округа Химки»
</t>
  </si>
  <si>
    <t xml:space="preserve">Приложение № 25
к муниципальной программе 
«Эффективная власть городского округа Химки»
</t>
  </si>
  <si>
    <t>Приложение № 26
к муниципальной программе
«Эффективная власть городского округа Химки»</t>
  </si>
  <si>
    <t xml:space="preserve">Приложение № 28
к муниципальной программе 
«Эффективная власть городского округа Химки»
</t>
  </si>
  <si>
    <t>Приложение № 31
к муниципальной программе 
«Эффективная власть городского округа Химки»</t>
  </si>
  <si>
    <t>Приложение № 32
к муниципальной программе
«Эффективная власть городского округа Химки»</t>
  </si>
  <si>
    <r>
      <rPr>
        <b/>
        <sz val="10"/>
        <rFont val="Times New Roman"/>
        <family val="1"/>
        <charset val="204"/>
      </rPr>
      <t>Обоснование финансовых ресурсов</t>
    </r>
    <r>
      <rPr>
        <sz val="10"/>
        <rFont val="Times New Roman"/>
        <family val="1"/>
        <charset val="204"/>
      </rPr>
      <t>, 
необходимых для реализации мероприятий подпрограммы 
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Химки»
муниципальной программы городского округа Химки Московской области «Эффективная власть городского округа Химки»</t>
    </r>
  </si>
  <si>
    <r>
      <rPr>
        <b/>
        <sz val="10"/>
        <rFont val="Times New Roman"/>
        <family val="1"/>
        <charset val="204"/>
      </rPr>
      <t>Методика расчета значений показателей реализации мероприятий подпрограммы</t>
    </r>
    <r>
      <rPr>
        <sz val="10"/>
        <rFont val="Times New Roman"/>
        <family val="1"/>
        <charset val="204"/>
      </rPr>
      <t xml:space="preserve">
 «Развитие информационно-консультационных технологий для повышения эффективности проццесов управления и создания благоприятных условий жизни и ведения бизнеса  в городском округе Химки Московской области»
муниципальной программы «Эффективная власть городского округа Химки»</t>
    </r>
  </si>
  <si>
    <t>Мероприятие 1: 
Расходы на обеспечение деятельности МКУ "ХИТ"</t>
  </si>
  <si>
    <t>Мероприятие 5: 
Развитие и поддержка систем IP-телефонии</t>
  </si>
  <si>
    <t>Мероприятие 6: 
Сотовая связь для Администрации городского округа Химки</t>
  </si>
  <si>
    <t>Мероприятие 7. 
Оценка качества управления муниципальными финансами и соблюдения требований бюджетного законодательства  Российской Федерации при осуществлении бюджетного процесса</t>
  </si>
  <si>
    <t>Мероприятие 9: 
Создание, развитие и обеспечение функционирования единой инфраструктуры информационно-технологического обеспечения функционирования информационных систем обеспечения деятельности ОМСУ муниципального образования Московкой области (далее-ЕИТО) на принципах "частного облака", включая аренду серверных стоек на технологических площадках коммерческих дата-центров для размещения оборудования ЕИТО</t>
  </si>
  <si>
    <t>Мероприятие 10: 
Обеспечение ОМСУ муниципального образования Московской области телефонной связью</t>
  </si>
  <si>
    <t>Мероприятие 11: 
Приобретение, установка, настройка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а также проведение мероприятий по аттестации по требованиям безопасности информации ИС, используемых ОМСУ муниципального образования Московской области</t>
  </si>
  <si>
    <t>Мероприятие 12: 
Внедрение и сопровождение информационных систем поддержки обеспечивающих функций и контроля результативности деятельности ОМСУ муниципального образования Московской области</t>
  </si>
  <si>
    <t>Мероприятие 12: 
Внедрение и сопровождение информационных систем поддержки оказания государственных и муниципальных услуг и контрольно-надзорной деятельности в ОМСУ муниципального образования Московской области</t>
  </si>
  <si>
    <t>Мероприятие 13: 
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</si>
  <si>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Задача 5. 
Улучшение качества покрытия сетями подвижной радиотелефонной связи территории муниципального образования Московской области</t>
  </si>
  <si>
    <t>Мероприятие 14: 
Создание условий для размещения радиоэлектронных средств на земельных участках в границах муниципального образования</t>
  </si>
  <si>
    <t>Мероприятие 15: 
Создание условий для размещения радиоэлектронных средств на зданиях и сооружениях в границах муниципального образования</t>
  </si>
  <si>
    <t>Мероприятие 16: 
Инвентаризация кабельной канализации на территории Московской области и постановка кабельной канализации на балансовый учет</t>
  </si>
  <si>
    <t>Мероприятие 17: 
Создание условий доступа операторам связи в многоквартирные дома и подключение подъездного видеонаблюдения</t>
  </si>
  <si>
    <t>Мероприятие 18: 
Формирование реестра операторов связи, оказывающих услуги по предоставлению широкополосного доступа в информационно-телекоммуникационную сеть Интернет на территории Московской области</t>
  </si>
  <si>
    <t xml:space="preserve">Ежемесячная выплата заработной платы сотрудникам МКУ "ХИТ". Выплата налогов и отчислений в фонды. Обучение сотрудников </t>
  </si>
  <si>
    <t>Заключение договоров на оказание услуг связи (интернет, сотовая связь)</t>
  </si>
  <si>
    <t>Заключение договора на поставку электронных подписей. Оказание услуг по предоставлению антивирусной защиты. Обеспечение информационной безопасности. Аттестация по требованиям безопасности информационных систем. Поставка средств защиты от несанкционированного доступа.</t>
  </si>
  <si>
    <t>Проведение процедур закупки услуг по:  обслуживанию информационной системы учета начисления платежей; 
сопровождению межведомственной системы электронного документооборота; 
выполнению технического сопровождения Модуля оказания услуг единой информационной системы оказания государственных
и муниципальных услуг; 
созданию сайта Совета депутатов</t>
  </si>
  <si>
    <t>__________/Д. А. Кайгородов</t>
  </si>
  <si>
    <t>Основное мероприятие.
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связи.</t>
  </si>
  <si>
    <t>Основное мероприятие. 
Развитие телекоммуникационной инфраструктуры в области подвижной радиотелефонной связи на территории муниципального образования Московской области</t>
  </si>
  <si>
    <t>Основное мероприятие.
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</si>
  <si>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Основное мероприятие. 
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</t>
  </si>
  <si>
    <t>Основное мероприятие.
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</si>
  <si>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Мероприятие 8.
"Создание, развитие и обеспечение функционирования единой инфраструктуры информационно-технологического обеспечения функционирования информационных систем обеспечения деятельности ОМСУ муниципального образования Московкой области (далее-ЕИТО) на принципах "частного облака", включая аренду серверных стоек на технологических площадках коммерческих дата-центров для размещения оборудования ЕИТО</t>
  </si>
  <si>
    <t xml:space="preserve">Всего, 
(тыс. руб.)        </t>
  </si>
  <si>
    <t xml:space="preserve">Первый заместитель Главы Администрации городского округа </t>
  </si>
  <si>
    <t>Доля документов служебной переписки ОМСУ муниципальной образования Московской области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направляемых исключительно в электронном виде и использованием МСЭД и средств электронной подписи.Увеличение доли граждан, использующих механизм получения государственных и муниципальных услуг в электронной форме.Развитие и поддержка систем Финансового управления. Поддержка сайта Администрации,создание порталов.</t>
  </si>
  <si>
    <r>
      <rPr>
        <b/>
        <sz val="10"/>
        <rFont val="Times New Roman"/>
        <family val="1"/>
        <charset val="204"/>
      </rPr>
      <t xml:space="preserve">Перечень мероприятий подпрограммы </t>
    </r>
    <r>
      <rPr>
        <sz val="10"/>
        <rFont val="Times New Roman"/>
        <family val="1"/>
        <charset val="204"/>
      </rPr>
      <t xml:space="preserve">
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Химки» 
муниципальной программы «Эффективная власть городского округа Химки»</t>
    </r>
  </si>
  <si>
    <r>
      <rPr>
        <b/>
        <sz val="10"/>
        <rFont val="Times New Roman"/>
        <family val="1"/>
        <charset val="204"/>
      </rPr>
      <t>Планируемые результаты реализации подпрограммы</t>
    </r>
    <r>
      <rPr>
        <sz val="10"/>
        <rFont val="Times New Roman"/>
        <family val="1"/>
        <charset val="204"/>
      </rPr>
      <t xml:space="preserve"> 
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Химки» 
муниципальной программы «Эффективная власть городского округа Химки»</t>
    </r>
  </si>
  <si>
    <t>Основное мероприятие.
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</si>
  <si>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r>
      <t xml:space="preserve">"Дорожная карта" 
</t>
    </r>
    <r>
      <rPr>
        <sz val="10"/>
        <rFont val="Times New Roman"/>
        <family val="1"/>
        <charset val="204"/>
      </rPr>
      <t>по выполнению основного мероприятия "Развитие и обеспечение функционирования базовой информационно-технологической инфраструктуры ОМСУ муниципального образования Московской области" 
подпрограммы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Химки" муниципальной программы городского округа Химки Московской области "Эффективная власть городского округа Химки"</t>
    </r>
  </si>
  <si>
    <r>
      <t xml:space="preserve">"Дорожная карта" 
</t>
    </r>
    <r>
      <rPr>
        <sz val="10"/>
        <rFont val="Times New Roman"/>
        <family val="1"/>
        <charset val="204"/>
      </rPr>
      <t>по выполнению основного мероприятия 
"Создание,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области" 
подпрограммы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Химки" муниципальной программы городского округа Химки Московской области "Эффективная власть городского округа Химки"</t>
    </r>
  </si>
  <si>
    <r>
      <t xml:space="preserve">"Дорожная карта" 
</t>
    </r>
    <r>
      <rPr>
        <sz val="10"/>
        <rFont val="Times New Roman"/>
        <family val="1"/>
        <charset val="204"/>
      </rPr>
      <t>по выполнению основного мероприятия 
"Обеспечение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области" 
подпрограммы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Химки" 
муниципальной программы городского округа Химки Московской области "Эффективная власть городского округа Химки"</t>
    </r>
  </si>
  <si>
    <r>
      <t xml:space="preserve">"Дорожная карта" 
</t>
    </r>
    <r>
      <rPr>
        <sz val="10"/>
        <rFont val="Times New Roman"/>
        <family val="1"/>
        <charset val="204"/>
      </rPr>
      <t>по выполнению основного мероприятия 
"Обеспечение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 подпрограммы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Химки" 
муниципальной программы городского округа Химки Московской области "Эффективная власть городского округа Химки"</t>
    </r>
  </si>
  <si>
    <t>Средства бюджета Московской области*</t>
  </si>
  <si>
    <t>Мероприятие 7. 
«Оценка качества управления муниципальными финансами и соблюдения требований бюджетного законодательства  Российской Федерации при осуществлении бюджетного процесса»</t>
  </si>
  <si>
    <t>Мероприятие 6. 
Сотовая связь для Администрации городского округа Химки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</si>
</sst>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2" fillId="3" borderId="0" xfId="0" applyFont="1" applyFill="1"/>
    <xf numFmtId="0" fontId="2" fillId="3" borderId="0" xfId="0" applyFont="1" applyFill="1" applyBorder="1"/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wrapText="1"/>
    </xf>
    <xf numFmtId="0" fontId="2" fillId="3" borderId="3" xfId="0" applyFont="1" applyFill="1" applyBorder="1" applyAlignment="1">
      <alignment vertical="center" wrapText="1"/>
    </xf>
    <xf numFmtId="9" fontId="2" fillId="3" borderId="9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/>
    </xf>
    <xf numFmtId="0" fontId="2" fillId="3" borderId="15" xfId="0" applyFont="1" applyFill="1" applyBorder="1" applyAlignment="1">
      <alignment vertical="top"/>
    </xf>
    <xf numFmtId="0" fontId="2" fillId="3" borderId="15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16" fontId="2" fillId="3" borderId="1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top" wrapText="1"/>
    </xf>
    <xf numFmtId="1" fontId="2" fillId="3" borderId="15" xfId="0" applyNumberFormat="1" applyFont="1" applyFill="1" applyBorder="1" applyAlignment="1">
      <alignment horizontal="center" vertical="top" wrapText="1"/>
    </xf>
    <xf numFmtId="1" fontId="2" fillId="3" borderId="4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0" borderId="0" xfId="0" applyFont="1" applyBorder="1"/>
    <xf numFmtId="0" fontId="2" fillId="0" borderId="4" xfId="0" applyFont="1" applyBorder="1" applyAlignment="1">
      <alignment horizontal="justify" vertical="center"/>
    </xf>
    <xf numFmtId="0" fontId="2" fillId="0" borderId="0" xfId="0" applyFont="1" applyBorder="1"/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0" fontId="2" fillId="3" borderId="5" xfId="0" applyFont="1" applyFill="1" applyBorder="1"/>
    <xf numFmtId="0" fontId="2" fillId="3" borderId="9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1" fontId="2" fillId="3" borderId="13" xfId="0" applyNumberFormat="1" applyFont="1" applyFill="1" applyBorder="1" applyAlignment="1">
      <alignment horizontal="center" vertical="top" wrapText="1"/>
    </xf>
    <xf numFmtId="1" fontId="2" fillId="3" borderId="7" xfId="0" applyNumberFormat="1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2" fillId="3" borderId="13" xfId="0" applyNumberFormat="1" applyFont="1" applyFill="1" applyBorder="1" applyAlignment="1">
      <alignment horizontal="left" vertical="top" wrapText="1"/>
    </xf>
    <xf numFmtId="1" fontId="2" fillId="3" borderId="7" xfId="0" applyNumberFormat="1" applyFont="1" applyFill="1" applyBorder="1" applyAlignment="1">
      <alignment horizontal="left" vertical="top" wrapText="1"/>
    </xf>
    <xf numFmtId="1" fontId="2" fillId="3" borderId="3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14" fontId="2" fillId="3" borderId="1" xfId="0" applyNumberFormat="1" applyFont="1" applyFill="1" applyBorder="1" applyAlignment="1">
      <alignment horizontal="center" vertical="top" wrapText="1"/>
    </xf>
    <xf numFmtId="14" fontId="2" fillId="3" borderId="13" xfId="0" applyNumberFormat="1" applyFont="1" applyFill="1" applyBorder="1" applyAlignment="1">
      <alignment horizontal="center" vertical="top" wrapText="1"/>
    </xf>
    <xf numFmtId="14" fontId="2" fillId="3" borderId="7" xfId="0" applyNumberFormat="1" applyFont="1" applyFill="1" applyBorder="1" applyAlignment="1">
      <alignment horizontal="center" vertical="top" wrapText="1"/>
    </xf>
    <xf numFmtId="14" fontId="2" fillId="3" borderId="3" xfId="0" applyNumberFormat="1" applyFont="1" applyFill="1" applyBorder="1" applyAlignment="1">
      <alignment horizontal="center" vertical="top" wrapText="1"/>
    </xf>
    <xf numFmtId="49" fontId="2" fillId="3" borderId="13" xfId="0" applyNumberFormat="1" applyFont="1" applyFill="1" applyBorder="1" applyAlignment="1">
      <alignment horizontal="center" vertical="top" wrapText="1"/>
    </xf>
    <xf numFmtId="49" fontId="2" fillId="3" borderId="7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1" fontId="3" fillId="3" borderId="9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left" vertical="center" wrapText="1"/>
    </xf>
    <xf numFmtId="49" fontId="2" fillId="3" borderId="9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top" wrapText="1"/>
    </xf>
    <xf numFmtId="0" fontId="2" fillId="3" borderId="0" xfId="0" applyFont="1" applyFill="1" applyAlignment="1">
      <alignment horizontal="right" wrapText="1"/>
    </xf>
    <xf numFmtId="0" fontId="2" fillId="3" borderId="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4" fillId="3" borderId="0" xfId="0" applyFont="1" applyFill="1"/>
    <xf numFmtId="0" fontId="4" fillId="3" borderId="0" xfId="0" applyFont="1" applyFill="1" applyAlignment="1">
      <alignment vertical="top"/>
    </xf>
    <xf numFmtId="0" fontId="2" fillId="3" borderId="15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left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L5" sqref="L5"/>
    </sheetView>
  </sheetViews>
  <sheetFormatPr defaultRowHeight="12.75" x14ac:dyDescent="0.2"/>
  <cols>
    <col min="1" max="1" width="36.7109375" style="1" customWidth="1"/>
    <col min="2" max="2" width="17.5703125" style="1" customWidth="1"/>
    <col min="3" max="3" width="16.28515625" style="1" customWidth="1"/>
    <col min="4" max="4" width="16.7109375" style="1" customWidth="1"/>
    <col min="5" max="5" width="12.140625" style="1" customWidth="1"/>
    <col min="6" max="6" width="12" style="1" bestFit="1" customWidth="1"/>
    <col min="7" max="10" width="9.140625" style="1"/>
    <col min="11" max="11" width="9.140625" style="2"/>
    <col min="12" max="16384" width="9.140625" style="1"/>
  </cols>
  <sheetData>
    <row r="1" spans="1:11" ht="51" customHeight="1" x14ac:dyDescent="0.2">
      <c r="D1" s="65" t="s">
        <v>219</v>
      </c>
      <c r="E1" s="65"/>
      <c r="F1" s="65"/>
      <c r="G1" s="65"/>
      <c r="H1" s="65"/>
      <c r="I1" s="65"/>
      <c r="J1" s="65"/>
    </row>
    <row r="2" spans="1:11" x14ac:dyDescent="0.2">
      <c r="G2" s="3"/>
      <c r="H2" s="3"/>
      <c r="I2" s="3"/>
      <c r="J2" s="3"/>
    </row>
    <row r="3" spans="1:11" ht="73.5" customHeight="1" x14ac:dyDescent="0.2">
      <c r="A3" s="74" t="s">
        <v>218</v>
      </c>
      <c r="B3" s="75"/>
      <c r="C3" s="75"/>
      <c r="D3" s="75"/>
      <c r="E3" s="75"/>
      <c r="F3" s="75"/>
      <c r="G3" s="75"/>
      <c r="H3" s="75"/>
      <c r="I3" s="75"/>
      <c r="J3" s="75"/>
    </row>
    <row r="4" spans="1:11" ht="13.5" thickBot="1" x14ac:dyDescent="0.25">
      <c r="A4" s="4"/>
      <c r="B4" s="76"/>
      <c r="C4" s="76"/>
      <c r="D4" s="76"/>
      <c r="E4" s="76"/>
      <c r="F4" s="76"/>
      <c r="G4" s="76"/>
      <c r="H4" s="77"/>
      <c r="I4" s="77"/>
    </row>
    <row r="5" spans="1:11" ht="30.75" customHeight="1" thickBot="1" x14ac:dyDescent="0.25">
      <c r="A5" s="66" t="s">
        <v>71</v>
      </c>
      <c r="B5" s="68" t="s">
        <v>196</v>
      </c>
      <c r="C5" s="69"/>
      <c r="D5" s="69"/>
      <c r="E5" s="69"/>
      <c r="F5" s="69"/>
      <c r="G5" s="69"/>
      <c r="H5" s="69"/>
      <c r="I5" s="69"/>
      <c r="J5" s="70"/>
    </row>
    <row r="6" spans="1:11" ht="39" customHeight="1" thickBot="1" x14ac:dyDescent="0.25">
      <c r="A6" s="67"/>
      <c r="B6" s="71"/>
      <c r="C6" s="72"/>
      <c r="D6" s="73"/>
      <c r="E6" s="49" t="s">
        <v>58</v>
      </c>
      <c r="F6" s="49" t="s">
        <v>0</v>
      </c>
      <c r="G6" s="49" t="s">
        <v>1</v>
      </c>
      <c r="H6" s="49" t="s">
        <v>2</v>
      </c>
      <c r="I6" s="49" t="s">
        <v>106</v>
      </c>
      <c r="J6" s="16" t="s">
        <v>107</v>
      </c>
      <c r="K6" s="1"/>
    </row>
    <row r="7" spans="1:11" ht="45.75" customHeight="1" thickBot="1" x14ac:dyDescent="0.25">
      <c r="A7" s="5" t="s">
        <v>3</v>
      </c>
      <c r="B7" s="56" t="s">
        <v>57</v>
      </c>
      <c r="C7" s="57"/>
      <c r="D7" s="58"/>
      <c r="E7" s="6">
        <v>1</v>
      </c>
      <c r="F7" s="6">
        <v>1</v>
      </c>
      <c r="G7" s="6">
        <v>1</v>
      </c>
      <c r="H7" s="7">
        <v>1</v>
      </c>
      <c r="I7" s="6">
        <v>1</v>
      </c>
      <c r="J7" s="7">
        <v>1</v>
      </c>
      <c r="K7" s="1"/>
    </row>
    <row r="8" spans="1:11" ht="57.75" customHeight="1" thickBot="1" x14ac:dyDescent="0.25">
      <c r="A8" s="5" t="s">
        <v>5</v>
      </c>
      <c r="B8" s="56" t="s">
        <v>59</v>
      </c>
      <c r="C8" s="57"/>
      <c r="D8" s="58"/>
      <c r="E8" s="6">
        <v>1</v>
      </c>
      <c r="F8" s="6">
        <v>1</v>
      </c>
      <c r="G8" s="6">
        <v>1</v>
      </c>
      <c r="H8" s="7">
        <v>1</v>
      </c>
      <c r="I8" s="6">
        <v>1</v>
      </c>
      <c r="J8" s="7">
        <v>1</v>
      </c>
      <c r="K8" s="1"/>
    </row>
    <row r="9" spans="1:11" ht="76.5" customHeight="1" thickBot="1" x14ac:dyDescent="0.25">
      <c r="A9" s="5" t="s">
        <v>6</v>
      </c>
      <c r="B9" s="56" t="s">
        <v>123</v>
      </c>
      <c r="C9" s="57"/>
      <c r="D9" s="58"/>
      <c r="E9" s="6">
        <v>0.75</v>
      </c>
      <c r="F9" s="6">
        <v>0.8</v>
      </c>
      <c r="G9" s="6">
        <v>0.85</v>
      </c>
      <c r="H9" s="7">
        <v>0.9</v>
      </c>
      <c r="I9" s="6">
        <v>0.95</v>
      </c>
      <c r="J9" s="7">
        <v>1</v>
      </c>
      <c r="K9" s="1"/>
    </row>
    <row r="10" spans="1:11" ht="60.75" customHeight="1" thickBot="1" x14ac:dyDescent="0.25">
      <c r="A10" s="5" t="s">
        <v>60</v>
      </c>
      <c r="B10" s="56" t="s">
        <v>113</v>
      </c>
      <c r="C10" s="57"/>
      <c r="D10" s="58"/>
      <c r="E10" s="6">
        <v>0.69</v>
      </c>
      <c r="F10" s="6">
        <v>0.8</v>
      </c>
      <c r="G10" s="6">
        <v>0.86</v>
      </c>
      <c r="H10" s="7">
        <v>0.91</v>
      </c>
      <c r="I10" s="7">
        <v>0.94</v>
      </c>
      <c r="J10" s="7">
        <v>0.96</v>
      </c>
      <c r="K10" s="1"/>
    </row>
    <row r="11" spans="1:11" ht="45.75" customHeight="1" thickBot="1" x14ac:dyDescent="0.25">
      <c r="A11" s="5" t="s">
        <v>61</v>
      </c>
      <c r="B11" s="56" t="s">
        <v>121</v>
      </c>
      <c r="C11" s="57"/>
      <c r="D11" s="58"/>
      <c r="E11" s="6">
        <v>0.75</v>
      </c>
      <c r="F11" s="6">
        <v>0.8</v>
      </c>
      <c r="G11" s="6">
        <v>0.85</v>
      </c>
      <c r="H11" s="7">
        <v>0.9</v>
      </c>
      <c r="I11" s="6">
        <v>0.95</v>
      </c>
      <c r="J11" s="7">
        <v>1</v>
      </c>
      <c r="K11" s="1"/>
    </row>
    <row r="12" spans="1:11" ht="45.75" customHeight="1" thickBot="1" x14ac:dyDescent="0.25">
      <c r="A12" s="5" t="s">
        <v>62</v>
      </c>
      <c r="B12" s="59" t="s">
        <v>124</v>
      </c>
      <c r="C12" s="60"/>
      <c r="D12" s="61"/>
      <c r="E12" s="6">
        <v>0.7</v>
      </c>
      <c r="F12" s="6">
        <v>0.75</v>
      </c>
      <c r="G12" s="6">
        <v>0.8</v>
      </c>
      <c r="H12" s="7">
        <v>0.85</v>
      </c>
      <c r="I12" s="6">
        <v>0.9</v>
      </c>
      <c r="J12" s="7">
        <v>0.9</v>
      </c>
      <c r="K12" s="1"/>
    </row>
    <row r="13" spans="1:11" ht="44.25" customHeight="1" thickBot="1" x14ac:dyDescent="0.25">
      <c r="A13" s="62" t="s">
        <v>7</v>
      </c>
      <c r="B13" s="62" t="s">
        <v>8</v>
      </c>
      <c r="C13" s="62" t="s">
        <v>9</v>
      </c>
      <c r="D13" s="62" t="s">
        <v>10</v>
      </c>
      <c r="E13" s="59" t="s">
        <v>63</v>
      </c>
      <c r="F13" s="60"/>
      <c r="G13" s="60"/>
      <c r="H13" s="60"/>
      <c r="I13" s="60"/>
      <c r="J13" s="61"/>
    </row>
    <row r="14" spans="1:11" ht="13.5" thickBot="1" x14ac:dyDescent="0.25">
      <c r="A14" s="63"/>
      <c r="B14" s="64"/>
      <c r="C14" s="64"/>
      <c r="D14" s="64"/>
      <c r="E14" s="8">
        <v>2017</v>
      </c>
      <c r="F14" s="8">
        <v>2018</v>
      </c>
      <c r="G14" s="8">
        <v>2019</v>
      </c>
      <c r="H14" s="8">
        <v>2020</v>
      </c>
      <c r="I14" s="8">
        <v>2021</v>
      </c>
      <c r="J14" s="8" t="s">
        <v>11</v>
      </c>
    </row>
    <row r="15" spans="1:11" ht="39" customHeight="1" thickBot="1" x14ac:dyDescent="0.25">
      <c r="A15" s="63"/>
      <c r="B15" s="62" t="s">
        <v>212</v>
      </c>
      <c r="C15" s="62" t="s">
        <v>56</v>
      </c>
      <c r="D15" s="8" t="s">
        <v>64</v>
      </c>
      <c r="E15" s="28">
        <f>E16+E17+E18+E19</f>
        <v>101222</v>
      </c>
      <c r="F15" s="28">
        <f>F16+F17+F18+F19</f>
        <v>88596</v>
      </c>
      <c r="G15" s="28">
        <f>G16+G17+G18+G19</f>
        <v>88596</v>
      </c>
      <c r="H15" s="28">
        <f>H16+H17+H18+H19</f>
        <v>88596</v>
      </c>
      <c r="I15" s="28">
        <f>I16+I17+I18+I19</f>
        <v>88596</v>
      </c>
      <c r="J15" s="28">
        <f>I15+H15+G15+F15+E15</f>
        <v>455606</v>
      </c>
    </row>
    <row r="16" spans="1:11" ht="39" thickBot="1" x14ac:dyDescent="0.25">
      <c r="A16" s="63"/>
      <c r="B16" s="63"/>
      <c r="C16" s="63"/>
      <c r="D16" s="9" t="s">
        <v>12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f>I16+H16+G16+F16+E16</f>
        <v>0</v>
      </c>
    </row>
    <row r="17" spans="1:10" ht="39" thickBot="1" x14ac:dyDescent="0.25">
      <c r="A17" s="63"/>
      <c r="B17" s="63"/>
      <c r="C17" s="63"/>
      <c r="D17" s="9" t="s">
        <v>13</v>
      </c>
      <c r="E17" s="28">
        <f>'перечень мер. пп 5 (2017-2021)'!G142</f>
        <v>3</v>
      </c>
      <c r="F17" s="28">
        <f>'перечень мер. пп 5 (2017-2021)'!H142</f>
        <v>0</v>
      </c>
      <c r="G17" s="28">
        <f>'перечень мер. пп 5 (2017-2021)'!I142</f>
        <v>0</v>
      </c>
      <c r="H17" s="28">
        <f>'перечень мер. пп 5 (2017-2021)'!J142</f>
        <v>0</v>
      </c>
      <c r="I17" s="28">
        <f>'перечень мер. пп 5 (2017-2021)'!K142</f>
        <v>0</v>
      </c>
      <c r="J17" s="28">
        <f>I17+H17+G17+F17+E17</f>
        <v>3</v>
      </c>
    </row>
    <row r="18" spans="1:10" ht="26.25" thickBot="1" x14ac:dyDescent="0.25">
      <c r="A18" s="63"/>
      <c r="B18" s="63"/>
      <c r="C18" s="63"/>
      <c r="D18" s="9" t="s">
        <v>14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f>I18+H18+G18+F18+E18</f>
        <v>0</v>
      </c>
    </row>
    <row r="19" spans="1:10" ht="39" thickBot="1" x14ac:dyDescent="0.25">
      <c r="A19" s="64"/>
      <c r="B19" s="64"/>
      <c r="C19" s="64"/>
      <c r="D19" s="9" t="s">
        <v>15</v>
      </c>
      <c r="E19" s="28">
        <f>'перечень мер. пп 5 (2017-2021)'!G145</f>
        <v>101219</v>
      </c>
      <c r="F19" s="28">
        <f>'перечень мер. пп 5 (2017-2021)'!H145</f>
        <v>88596</v>
      </c>
      <c r="G19" s="28">
        <f>'перечень мер. пп 5 (2017-2021)'!I145</f>
        <v>88596</v>
      </c>
      <c r="H19" s="28">
        <f>'перечень мер. пп 5 (2017-2021)'!J145</f>
        <v>88596</v>
      </c>
      <c r="I19" s="28">
        <f>'перечень мер. пп 5 (2017-2021)'!K145</f>
        <v>88596</v>
      </c>
      <c r="J19" s="28">
        <f>I19+H19+G19+F19+E19</f>
        <v>455603</v>
      </c>
    </row>
    <row r="20" spans="1:10" ht="13.5" thickBot="1" x14ac:dyDescent="0.25">
      <c r="A20" s="59" t="s">
        <v>65</v>
      </c>
      <c r="B20" s="60"/>
      <c r="C20" s="60"/>
      <c r="D20" s="61"/>
      <c r="E20" s="8" t="s">
        <v>66</v>
      </c>
      <c r="F20" s="8">
        <v>2017</v>
      </c>
      <c r="G20" s="8">
        <v>2018</v>
      </c>
      <c r="H20" s="8">
        <v>2019</v>
      </c>
      <c r="I20" s="8">
        <v>2020</v>
      </c>
      <c r="J20" s="8">
        <v>2021</v>
      </c>
    </row>
    <row r="21" spans="1:10" ht="56.25" customHeight="1" thickBot="1" x14ac:dyDescent="0.25">
      <c r="A21" s="78" t="s">
        <v>114</v>
      </c>
      <c r="B21" s="79"/>
      <c r="C21" s="79"/>
      <c r="D21" s="80"/>
      <c r="E21" s="8" t="s">
        <v>67</v>
      </c>
      <c r="F21" s="10">
        <v>100</v>
      </c>
      <c r="G21" s="10">
        <v>100</v>
      </c>
      <c r="H21" s="10">
        <v>100</v>
      </c>
      <c r="I21" s="10">
        <v>100</v>
      </c>
      <c r="J21" s="10">
        <v>100</v>
      </c>
    </row>
    <row r="22" spans="1:10" ht="40.5" customHeight="1" thickBot="1" x14ac:dyDescent="0.25">
      <c r="A22" s="78" t="s">
        <v>122</v>
      </c>
      <c r="B22" s="79"/>
      <c r="C22" s="79"/>
      <c r="D22" s="80"/>
      <c r="E22" s="8" t="s">
        <v>67</v>
      </c>
      <c r="F22" s="10">
        <v>100</v>
      </c>
      <c r="G22" s="10">
        <v>100</v>
      </c>
      <c r="H22" s="10">
        <v>100</v>
      </c>
      <c r="I22" s="10">
        <v>100</v>
      </c>
      <c r="J22" s="10">
        <v>100</v>
      </c>
    </row>
    <row r="23" spans="1:10" ht="51" customHeight="1" thickBot="1" x14ac:dyDescent="0.25">
      <c r="A23" s="78" t="s">
        <v>68</v>
      </c>
      <c r="B23" s="79"/>
      <c r="C23" s="79"/>
      <c r="D23" s="80"/>
      <c r="E23" s="8" t="s">
        <v>67</v>
      </c>
      <c r="F23" s="10">
        <v>100</v>
      </c>
      <c r="G23" s="10">
        <v>100</v>
      </c>
      <c r="H23" s="8">
        <v>100</v>
      </c>
      <c r="I23" s="10">
        <v>100</v>
      </c>
      <c r="J23" s="8">
        <v>100</v>
      </c>
    </row>
    <row r="24" spans="1:10" ht="54" customHeight="1" thickBot="1" x14ac:dyDescent="0.25">
      <c r="A24" s="78" t="s">
        <v>115</v>
      </c>
      <c r="B24" s="79"/>
      <c r="C24" s="79"/>
      <c r="D24" s="80"/>
      <c r="E24" s="8" t="s">
        <v>67</v>
      </c>
      <c r="F24" s="10">
        <v>100</v>
      </c>
      <c r="G24" s="10">
        <v>100</v>
      </c>
      <c r="H24" s="8">
        <v>100</v>
      </c>
      <c r="I24" s="10">
        <v>100</v>
      </c>
      <c r="J24" s="8">
        <v>100</v>
      </c>
    </row>
    <row r="25" spans="1:10" ht="77.25" customHeight="1" thickBot="1" x14ac:dyDescent="0.25">
      <c r="A25" s="78" t="s">
        <v>191</v>
      </c>
      <c r="B25" s="79"/>
      <c r="C25" s="79"/>
      <c r="D25" s="80"/>
      <c r="E25" s="8" t="s">
        <v>67</v>
      </c>
      <c r="F25" s="10">
        <v>100</v>
      </c>
      <c r="G25" s="10">
        <v>100</v>
      </c>
      <c r="H25" s="8">
        <v>100</v>
      </c>
      <c r="I25" s="10">
        <v>100</v>
      </c>
      <c r="J25" s="8">
        <v>100</v>
      </c>
    </row>
    <row r="26" spans="1:10" ht="31.5" customHeight="1" thickBot="1" x14ac:dyDescent="0.25">
      <c r="A26" s="78" t="s">
        <v>116</v>
      </c>
      <c r="B26" s="79"/>
      <c r="C26" s="79"/>
      <c r="D26" s="80"/>
      <c r="E26" s="8" t="s">
        <v>67</v>
      </c>
      <c r="F26" s="10">
        <v>60</v>
      </c>
      <c r="G26" s="10">
        <v>70</v>
      </c>
      <c r="H26" s="8">
        <v>80</v>
      </c>
      <c r="I26" s="10">
        <v>90</v>
      </c>
      <c r="J26" s="10">
        <v>100</v>
      </c>
    </row>
    <row r="27" spans="1:10" ht="44.25" customHeight="1" thickBot="1" x14ac:dyDescent="0.25">
      <c r="A27" s="78" t="s">
        <v>117</v>
      </c>
      <c r="B27" s="79"/>
      <c r="C27" s="79"/>
      <c r="D27" s="80"/>
      <c r="E27" s="8" t="s">
        <v>67</v>
      </c>
      <c r="F27" s="10">
        <v>80</v>
      </c>
      <c r="G27" s="10">
        <v>85</v>
      </c>
      <c r="H27" s="8">
        <v>90</v>
      </c>
      <c r="I27" s="11">
        <v>95</v>
      </c>
      <c r="J27" s="50">
        <v>100</v>
      </c>
    </row>
    <row r="28" spans="1:10" ht="48.75" customHeight="1" thickBot="1" x14ac:dyDescent="0.25">
      <c r="A28" s="78" t="s">
        <v>118</v>
      </c>
      <c r="B28" s="79"/>
      <c r="C28" s="79"/>
      <c r="D28" s="80"/>
      <c r="E28" s="8" t="s">
        <v>67</v>
      </c>
      <c r="F28" s="10">
        <v>100</v>
      </c>
      <c r="G28" s="10">
        <v>100</v>
      </c>
      <c r="H28" s="10">
        <v>100</v>
      </c>
      <c r="I28" s="10">
        <v>100</v>
      </c>
      <c r="J28" s="10">
        <v>100</v>
      </c>
    </row>
    <row r="29" spans="1:10" ht="64.5" customHeight="1" thickBot="1" x14ac:dyDescent="0.25">
      <c r="A29" s="78" t="s">
        <v>190</v>
      </c>
      <c r="B29" s="79"/>
      <c r="C29" s="79"/>
      <c r="D29" s="80"/>
      <c r="E29" s="8" t="s">
        <v>67</v>
      </c>
      <c r="F29" s="10">
        <v>100</v>
      </c>
      <c r="G29" s="10">
        <v>100</v>
      </c>
      <c r="H29" s="8">
        <v>100</v>
      </c>
      <c r="I29" s="10">
        <v>100</v>
      </c>
      <c r="J29" s="8">
        <v>100</v>
      </c>
    </row>
    <row r="30" spans="1:10" ht="40.5" customHeight="1" thickBot="1" x14ac:dyDescent="0.25">
      <c r="A30" s="78" t="s">
        <v>119</v>
      </c>
      <c r="B30" s="79"/>
      <c r="C30" s="79"/>
      <c r="D30" s="80"/>
      <c r="E30" s="8" t="s">
        <v>67</v>
      </c>
      <c r="F30" s="10">
        <v>50</v>
      </c>
      <c r="G30" s="10">
        <v>70</v>
      </c>
      <c r="H30" s="8">
        <v>80</v>
      </c>
      <c r="I30" s="10">
        <v>90</v>
      </c>
      <c r="J30" s="8">
        <v>100</v>
      </c>
    </row>
    <row r="31" spans="1:10" ht="53.25" customHeight="1" thickBot="1" x14ac:dyDescent="0.25">
      <c r="A31" s="78" t="s">
        <v>69</v>
      </c>
      <c r="B31" s="79"/>
      <c r="C31" s="79"/>
      <c r="D31" s="80"/>
      <c r="E31" s="8" t="s">
        <v>70</v>
      </c>
      <c r="F31" s="10">
        <v>2</v>
      </c>
      <c r="G31" s="11">
        <v>2.5</v>
      </c>
      <c r="H31" s="11">
        <v>2.75</v>
      </c>
      <c r="I31" s="11">
        <v>3</v>
      </c>
      <c r="J31" s="16">
        <v>3.1</v>
      </c>
    </row>
    <row r="32" spans="1:10" ht="53.25" customHeight="1" thickBot="1" x14ac:dyDescent="0.25">
      <c r="A32" s="81" t="s">
        <v>120</v>
      </c>
      <c r="B32" s="81"/>
      <c r="C32" s="81"/>
      <c r="D32" s="81"/>
      <c r="E32" s="16" t="s">
        <v>67</v>
      </c>
      <c r="F32" s="10">
        <v>75</v>
      </c>
      <c r="G32" s="11">
        <v>80</v>
      </c>
      <c r="H32" s="11">
        <v>85</v>
      </c>
      <c r="I32" s="11">
        <v>90</v>
      </c>
      <c r="J32" s="16">
        <v>90</v>
      </c>
    </row>
  </sheetData>
  <mergeCells count="35">
    <mergeCell ref="A31:D31"/>
    <mergeCell ref="A32:D32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D1:J1"/>
    <mergeCell ref="E13:J13"/>
    <mergeCell ref="B15:B19"/>
    <mergeCell ref="C15:C19"/>
    <mergeCell ref="A5:A6"/>
    <mergeCell ref="B5:J5"/>
    <mergeCell ref="B7:D7"/>
    <mergeCell ref="B9:D9"/>
    <mergeCell ref="B8:D8"/>
    <mergeCell ref="B6:D6"/>
    <mergeCell ref="A3:J3"/>
    <mergeCell ref="B4:C4"/>
    <mergeCell ref="D4:E4"/>
    <mergeCell ref="F4:G4"/>
    <mergeCell ref="H4:I4"/>
    <mergeCell ref="B12:D12"/>
    <mergeCell ref="B11:D11"/>
    <mergeCell ref="B10:D10"/>
    <mergeCell ref="A20:D20"/>
    <mergeCell ref="A13:A19"/>
    <mergeCell ref="B13:B14"/>
    <mergeCell ref="C13:C14"/>
    <mergeCell ref="D13:D14"/>
  </mergeCells>
  <pageMargins left="0.59055118110236215" right="0.59055118110236215" top="0.78740157480314965" bottom="0.39370078740157483" header="0.51181102362204722" footer="0.51181102362204722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opLeftCell="A7" workbookViewId="0">
      <selection activeCell="A7" sqref="A1:XFD1048576"/>
    </sheetView>
  </sheetViews>
  <sheetFormatPr defaultRowHeight="12.75" outlineLevelRow="1" x14ac:dyDescent="0.2"/>
  <cols>
    <col min="1" max="1" width="9.140625" style="146"/>
    <col min="2" max="2" width="35" style="147" customWidth="1"/>
    <col min="3" max="3" width="18.7109375" style="147" bestFit="1" customWidth="1"/>
    <col min="4" max="5" width="18.7109375" style="147" customWidth="1"/>
    <col min="6" max="6" width="17.28515625" style="147" customWidth="1"/>
    <col min="7" max="7" width="41" style="146" customWidth="1"/>
    <col min="8" max="8" width="9.140625" style="146"/>
    <col min="9" max="9" width="21.140625" style="146" bestFit="1" customWidth="1"/>
    <col min="10" max="16384" width="9.140625" style="146"/>
  </cols>
  <sheetData>
    <row r="1" spans="1:15" ht="51.75" customHeight="1" x14ac:dyDescent="0.2">
      <c r="H1" s="65" t="s">
        <v>220</v>
      </c>
      <c r="I1" s="65"/>
      <c r="J1" s="65"/>
      <c r="K1" s="65"/>
      <c r="L1" s="65"/>
      <c r="M1" s="65"/>
      <c r="N1" s="65"/>
    </row>
    <row r="3" spans="1:15" ht="46.5" customHeight="1" x14ac:dyDescent="0.2">
      <c r="A3" s="101" t="s">
        <v>258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5" spans="1:15" ht="39" customHeight="1" x14ac:dyDescent="0.2">
      <c r="A5" s="141" t="s">
        <v>16</v>
      </c>
      <c r="B5" s="139" t="s">
        <v>17</v>
      </c>
      <c r="C5" s="139" t="s">
        <v>18</v>
      </c>
      <c r="D5" s="139"/>
      <c r="E5" s="139"/>
      <c r="F5" s="139"/>
      <c r="G5" s="141" t="s">
        <v>19</v>
      </c>
      <c r="H5" s="141" t="s">
        <v>20</v>
      </c>
      <c r="I5" s="141" t="s">
        <v>21</v>
      </c>
      <c r="J5" s="141" t="s">
        <v>22</v>
      </c>
      <c r="K5" s="141"/>
      <c r="L5" s="141"/>
      <c r="M5" s="141"/>
      <c r="N5" s="141"/>
    </row>
    <row r="6" spans="1:15" ht="38.25" customHeight="1" x14ac:dyDescent="0.2">
      <c r="A6" s="141"/>
      <c r="B6" s="139"/>
      <c r="C6" s="23" t="s">
        <v>23</v>
      </c>
      <c r="D6" s="23" t="s">
        <v>13</v>
      </c>
      <c r="E6" s="23" t="s">
        <v>12</v>
      </c>
      <c r="F6" s="23" t="s">
        <v>14</v>
      </c>
      <c r="G6" s="141"/>
      <c r="H6" s="141"/>
      <c r="I6" s="141"/>
      <c r="J6" s="137" t="s">
        <v>0</v>
      </c>
      <c r="K6" s="137" t="s">
        <v>1</v>
      </c>
      <c r="L6" s="137" t="s">
        <v>2</v>
      </c>
      <c r="M6" s="137" t="s">
        <v>106</v>
      </c>
      <c r="N6" s="137" t="s">
        <v>107</v>
      </c>
    </row>
    <row r="7" spans="1:15" x14ac:dyDescent="0.2">
      <c r="A7" s="137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</row>
    <row r="8" spans="1:15" x14ac:dyDescent="0.2">
      <c r="A8" s="144" t="s">
        <v>156</v>
      </c>
      <c r="B8" s="141" t="s">
        <v>57</v>
      </c>
      <c r="C8" s="141"/>
      <c r="D8" s="141"/>
      <c r="E8" s="141"/>
      <c r="F8" s="141"/>
      <c r="G8" s="141"/>
      <c r="H8" s="137" t="s">
        <v>67</v>
      </c>
      <c r="I8" s="148">
        <v>100</v>
      </c>
      <c r="J8" s="148">
        <v>100</v>
      </c>
      <c r="K8" s="148">
        <v>100</v>
      </c>
      <c r="L8" s="148">
        <v>100</v>
      </c>
      <c r="M8" s="148">
        <v>100</v>
      </c>
      <c r="N8" s="137">
        <v>100</v>
      </c>
      <c r="O8" s="149"/>
    </row>
    <row r="9" spans="1:15" ht="89.25" x14ac:dyDescent="0.2">
      <c r="A9" s="137"/>
      <c r="B9" s="150" t="s">
        <v>57</v>
      </c>
      <c r="C9" s="150">
        <f>'перечень мер. пп 5 (2017-2021)'!F12</f>
        <v>326354</v>
      </c>
      <c r="D9" s="150">
        <f>'перечень мер. пп 5 (2017-2021)'!F9</f>
        <v>3</v>
      </c>
      <c r="E9" s="150">
        <f>'перечень мер. пп 5 (2017-2021)'!F10</f>
        <v>0</v>
      </c>
      <c r="F9" s="150">
        <f>'перечень мер. пп 5 (2017-2021)'!F11</f>
        <v>0</v>
      </c>
      <c r="G9" s="151" t="s">
        <v>114</v>
      </c>
      <c r="H9" s="137" t="s">
        <v>67</v>
      </c>
      <c r="I9" s="148">
        <v>100</v>
      </c>
      <c r="J9" s="148">
        <v>100</v>
      </c>
      <c r="K9" s="148">
        <v>100</v>
      </c>
      <c r="L9" s="148">
        <v>100</v>
      </c>
      <c r="M9" s="148">
        <v>100</v>
      </c>
      <c r="N9" s="148">
        <v>100</v>
      </c>
      <c r="O9" s="149"/>
    </row>
    <row r="10" spans="1:15" x14ac:dyDescent="0.2">
      <c r="A10" s="144" t="s">
        <v>24</v>
      </c>
      <c r="B10" s="152" t="s">
        <v>59</v>
      </c>
      <c r="C10" s="152"/>
      <c r="D10" s="152"/>
      <c r="E10" s="152"/>
      <c r="F10" s="152"/>
      <c r="G10" s="152"/>
      <c r="H10" s="137" t="s">
        <v>67</v>
      </c>
      <c r="I10" s="148">
        <v>100</v>
      </c>
      <c r="J10" s="148">
        <v>100</v>
      </c>
      <c r="K10" s="148">
        <v>100</v>
      </c>
      <c r="L10" s="148">
        <v>100</v>
      </c>
      <c r="M10" s="148">
        <v>100</v>
      </c>
      <c r="N10" s="137">
        <v>100</v>
      </c>
      <c r="O10" s="149"/>
    </row>
    <row r="11" spans="1:15" ht="74.25" customHeight="1" x14ac:dyDescent="0.2">
      <c r="A11" s="137"/>
      <c r="B11" s="150" t="s">
        <v>59</v>
      </c>
      <c r="C11" s="150">
        <f>'перечень мер. пп 5 (2017-2021)'!F53</f>
        <v>23391</v>
      </c>
      <c r="D11" s="150">
        <f>'перечень мер. пп 5 (2017-2021)'!F50</f>
        <v>0</v>
      </c>
      <c r="E11" s="150">
        <f>'перечень мер. пп 5 (2017-2021)'!F51</f>
        <v>0</v>
      </c>
      <c r="F11" s="150">
        <f>'перечень мер. пп 5 (2017-2021)'!F52</f>
        <v>0</v>
      </c>
      <c r="G11" s="153" t="s">
        <v>122</v>
      </c>
      <c r="H11" s="137" t="s">
        <v>67</v>
      </c>
      <c r="I11" s="148">
        <v>100</v>
      </c>
      <c r="J11" s="148">
        <v>100</v>
      </c>
      <c r="K11" s="148">
        <v>100</v>
      </c>
      <c r="L11" s="148">
        <v>100</v>
      </c>
      <c r="M11" s="148">
        <v>100</v>
      </c>
      <c r="N11" s="137">
        <v>100</v>
      </c>
      <c r="O11" s="149"/>
    </row>
    <row r="12" spans="1:15" ht="34.5" customHeight="1" x14ac:dyDescent="0.2">
      <c r="A12" s="144" t="s">
        <v>25</v>
      </c>
      <c r="B12" s="152" t="s">
        <v>123</v>
      </c>
      <c r="C12" s="152"/>
      <c r="D12" s="152"/>
      <c r="E12" s="152"/>
      <c r="F12" s="152"/>
      <c r="G12" s="152"/>
      <c r="H12" s="137" t="s">
        <v>67</v>
      </c>
      <c r="I12" s="148">
        <v>75</v>
      </c>
      <c r="J12" s="148">
        <v>80</v>
      </c>
      <c r="K12" s="148">
        <v>85</v>
      </c>
      <c r="L12" s="137">
        <v>90</v>
      </c>
      <c r="M12" s="148">
        <v>95</v>
      </c>
      <c r="N12" s="137">
        <v>100</v>
      </c>
      <c r="O12" s="149"/>
    </row>
    <row r="13" spans="1:15" ht="76.5" x14ac:dyDescent="0.2">
      <c r="A13" s="141"/>
      <c r="B13" s="152" t="s">
        <v>123</v>
      </c>
      <c r="C13" s="152">
        <f>'перечень мер. пп 5 (2017-2021)'!F74</f>
        <v>24639</v>
      </c>
      <c r="D13" s="152">
        <f>'перечень мер. пп 5 (2017-2021)'!F71</f>
        <v>0</v>
      </c>
      <c r="E13" s="152">
        <f>'перечень мер. пп 5 (2017-2021)'!F72</f>
        <v>0</v>
      </c>
      <c r="F13" s="152">
        <f>'перечень мер. пп 5 (2017-2021)'!F73</f>
        <v>0</v>
      </c>
      <c r="G13" s="153" t="s">
        <v>68</v>
      </c>
      <c r="H13" s="137" t="s">
        <v>67</v>
      </c>
      <c r="I13" s="148">
        <v>100</v>
      </c>
      <c r="J13" s="148">
        <v>100</v>
      </c>
      <c r="K13" s="148">
        <v>100</v>
      </c>
      <c r="L13" s="137">
        <v>100</v>
      </c>
      <c r="M13" s="148">
        <v>100</v>
      </c>
      <c r="N13" s="137">
        <v>100</v>
      </c>
      <c r="O13" s="149"/>
    </row>
    <row r="14" spans="1:15" ht="51" x14ac:dyDescent="0.2">
      <c r="A14" s="141"/>
      <c r="B14" s="152"/>
      <c r="C14" s="152"/>
      <c r="D14" s="152"/>
      <c r="E14" s="152"/>
      <c r="F14" s="152"/>
      <c r="G14" s="153" t="s">
        <v>115</v>
      </c>
      <c r="H14" s="144" t="s">
        <v>67</v>
      </c>
      <c r="I14" s="148">
        <v>100</v>
      </c>
      <c r="J14" s="148">
        <v>100</v>
      </c>
      <c r="K14" s="148">
        <v>100</v>
      </c>
      <c r="L14" s="148">
        <v>100</v>
      </c>
      <c r="M14" s="148">
        <v>100</v>
      </c>
      <c r="N14" s="137">
        <v>100</v>
      </c>
      <c r="O14" s="154"/>
    </row>
    <row r="15" spans="1:15" x14ac:dyDescent="0.2">
      <c r="A15" s="144" t="s">
        <v>72</v>
      </c>
      <c r="B15" s="152" t="s">
        <v>113</v>
      </c>
      <c r="C15" s="152"/>
      <c r="D15" s="152"/>
      <c r="E15" s="152"/>
      <c r="F15" s="152"/>
      <c r="G15" s="152"/>
      <c r="H15" s="137" t="s">
        <v>67</v>
      </c>
      <c r="I15" s="148">
        <v>69</v>
      </c>
      <c r="J15" s="148">
        <v>80</v>
      </c>
      <c r="K15" s="148">
        <v>86</v>
      </c>
      <c r="L15" s="137">
        <v>91</v>
      </c>
      <c r="M15" s="148">
        <v>94</v>
      </c>
      <c r="N15" s="137">
        <v>96</v>
      </c>
      <c r="O15" s="149"/>
    </row>
    <row r="16" spans="1:15" ht="140.25" x14ac:dyDescent="0.2">
      <c r="A16" s="141"/>
      <c r="B16" s="152" t="s">
        <v>113</v>
      </c>
      <c r="C16" s="152">
        <f>'перечень мер. пп 5 (2017-2021)'!F85</f>
        <v>81219</v>
      </c>
      <c r="D16" s="152">
        <f>'перечень мер. пп 5 (2017-2021)'!F82</f>
        <v>0</v>
      </c>
      <c r="E16" s="152">
        <f>'перечень мер. пп 5 (2017-2021)'!F83</f>
        <v>0</v>
      </c>
      <c r="F16" s="152">
        <f>'перечень мер. пп 5 (2017-2021)'!F84</f>
        <v>0</v>
      </c>
      <c r="G16" s="153" t="s">
        <v>213</v>
      </c>
      <c r="H16" s="137" t="s">
        <v>67</v>
      </c>
      <c r="I16" s="148">
        <v>90</v>
      </c>
      <c r="J16" s="148">
        <v>100</v>
      </c>
      <c r="K16" s="148">
        <v>100</v>
      </c>
      <c r="L16" s="137">
        <v>100</v>
      </c>
      <c r="M16" s="148">
        <v>100</v>
      </c>
      <c r="N16" s="137">
        <v>100</v>
      </c>
      <c r="O16" s="149"/>
    </row>
    <row r="17" spans="1:15" ht="38.25" x14ac:dyDescent="0.2">
      <c r="A17" s="141"/>
      <c r="B17" s="152"/>
      <c r="C17" s="152"/>
      <c r="D17" s="152"/>
      <c r="E17" s="152"/>
      <c r="F17" s="152"/>
      <c r="G17" s="153" t="s">
        <v>116</v>
      </c>
      <c r="H17" s="137" t="s">
        <v>67</v>
      </c>
      <c r="I17" s="148">
        <v>50</v>
      </c>
      <c r="J17" s="148">
        <v>60</v>
      </c>
      <c r="K17" s="148">
        <v>70</v>
      </c>
      <c r="L17" s="137">
        <v>80</v>
      </c>
      <c r="M17" s="148">
        <v>90</v>
      </c>
      <c r="N17" s="148">
        <v>100</v>
      </c>
      <c r="O17" s="149"/>
    </row>
    <row r="18" spans="1:15" ht="84.75" customHeight="1" x14ac:dyDescent="0.2">
      <c r="A18" s="141"/>
      <c r="B18" s="152"/>
      <c r="C18" s="152"/>
      <c r="D18" s="152"/>
      <c r="E18" s="152"/>
      <c r="F18" s="152"/>
      <c r="G18" s="153" t="s">
        <v>117</v>
      </c>
      <c r="H18" s="137" t="s">
        <v>67</v>
      </c>
      <c r="I18" s="148">
        <v>75</v>
      </c>
      <c r="J18" s="148">
        <v>80</v>
      </c>
      <c r="K18" s="148">
        <v>85</v>
      </c>
      <c r="L18" s="137">
        <v>90</v>
      </c>
      <c r="M18" s="148">
        <v>95</v>
      </c>
      <c r="N18" s="137">
        <v>100</v>
      </c>
      <c r="O18" s="149"/>
    </row>
    <row r="19" spans="1:15" ht="94.5" customHeight="1" x14ac:dyDescent="0.2">
      <c r="A19" s="141"/>
      <c r="B19" s="152"/>
      <c r="C19" s="152"/>
      <c r="D19" s="152"/>
      <c r="E19" s="152"/>
      <c r="F19" s="152"/>
      <c r="G19" s="153" t="s">
        <v>118</v>
      </c>
      <c r="H19" s="137" t="s">
        <v>67</v>
      </c>
      <c r="I19" s="148">
        <v>100</v>
      </c>
      <c r="J19" s="148">
        <v>100</v>
      </c>
      <c r="K19" s="148">
        <v>100</v>
      </c>
      <c r="L19" s="148">
        <v>100</v>
      </c>
      <c r="M19" s="148">
        <v>100</v>
      </c>
      <c r="N19" s="148">
        <v>100</v>
      </c>
      <c r="O19" s="149"/>
    </row>
    <row r="20" spans="1:15" ht="82.5" customHeight="1" x14ac:dyDescent="0.2">
      <c r="A20" s="141"/>
      <c r="B20" s="152"/>
      <c r="C20" s="152"/>
      <c r="D20" s="152"/>
      <c r="E20" s="152"/>
      <c r="F20" s="152"/>
      <c r="G20" s="153" t="s">
        <v>190</v>
      </c>
      <c r="H20" s="137" t="s">
        <v>67</v>
      </c>
      <c r="I20" s="148">
        <v>100</v>
      </c>
      <c r="J20" s="148">
        <v>100</v>
      </c>
      <c r="K20" s="148">
        <v>100</v>
      </c>
      <c r="L20" s="137">
        <v>100</v>
      </c>
      <c r="M20" s="148">
        <v>100</v>
      </c>
      <c r="N20" s="137">
        <v>100</v>
      </c>
      <c r="O20" s="149"/>
    </row>
    <row r="21" spans="1:15" ht="63.75" customHeight="1" x14ac:dyDescent="0.2">
      <c r="A21" s="141"/>
      <c r="B21" s="152"/>
      <c r="C21" s="152"/>
      <c r="D21" s="152"/>
      <c r="E21" s="152"/>
      <c r="F21" s="152"/>
      <c r="G21" s="153" t="s">
        <v>119</v>
      </c>
      <c r="H21" s="137" t="s">
        <v>67</v>
      </c>
      <c r="I21" s="148">
        <v>0</v>
      </c>
      <c r="J21" s="148">
        <v>50</v>
      </c>
      <c r="K21" s="148">
        <v>70</v>
      </c>
      <c r="L21" s="137">
        <v>80</v>
      </c>
      <c r="M21" s="148">
        <v>90</v>
      </c>
      <c r="N21" s="137">
        <v>100</v>
      </c>
      <c r="O21" s="149"/>
    </row>
    <row r="22" spans="1:15" x14ac:dyDescent="0.2">
      <c r="A22" s="144" t="s">
        <v>73</v>
      </c>
      <c r="B22" s="152" t="s">
        <v>121</v>
      </c>
      <c r="C22" s="152"/>
      <c r="D22" s="152"/>
      <c r="E22" s="152"/>
      <c r="F22" s="152"/>
      <c r="G22" s="152"/>
      <c r="H22" s="137" t="s">
        <v>67</v>
      </c>
      <c r="I22" s="148">
        <v>75</v>
      </c>
      <c r="J22" s="148">
        <v>80</v>
      </c>
      <c r="K22" s="137">
        <v>85</v>
      </c>
      <c r="L22" s="148">
        <v>90</v>
      </c>
      <c r="M22" s="137">
        <v>95</v>
      </c>
      <c r="N22" s="137">
        <v>100</v>
      </c>
      <c r="O22" s="149"/>
    </row>
    <row r="23" spans="1:15" ht="76.5" x14ac:dyDescent="0.2">
      <c r="A23" s="137"/>
      <c r="B23" s="150" t="s">
        <v>121</v>
      </c>
      <c r="C23" s="150">
        <f>'перечень мер. пп 5 (2017-2021)'!F106</f>
        <v>0</v>
      </c>
      <c r="D23" s="150">
        <f>'перечень мер. пп 5 (2017-2021)'!F103</f>
        <v>0</v>
      </c>
      <c r="E23" s="150">
        <f>'перечень мер. пп 5 (2017-2021)'!F104</f>
        <v>0</v>
      </c>
      <c r="F23" s="150">
        <f>'перечень мер. пп 5 (2017-2021)'!F105</f>
        <v>0</v>
      </c>
      <c r="G23" s="153" t="s">
        <v>69</v>
      </c>
      <c r="H23" s="137" t="s">
        <v>70</v>
      </c>
      <c r="I23" s="148">
        <v>1.5</v>
      </c>
      <c r="J23" s="148">
        <v>2</v>
      </c>
      <c r="K23" s="148">
        <v>2.5</v>
      </c>
      <c r="L23" s="148">
        <v>2.75</v>
      </c>
      <c r="M23" s="148">
        <v>3</v>
      </c>
      <c r="N23" s="137">
        <v>3.1</v>
      </c>
      <c r="O23" s="149"/>
    </row>
    <row r="24" spans="1:15" x14ac:dyDescent="0.2">
      <c r="A24" s="144" t="s">
        <v>74</v>
      </c>
      <c r="B24" s="152" t="s">
        <v>124</v>
      </c>
      <c r="C24" s="152"/>
      <c r="D24" s="152"/>
      <c r="E24" s="152"/>
      <c r="F24" s="152"/>
      <c r="G24" s="152"/>
      <c r="H24" s="137" t="s">
        <v>67</v>
      </c>
      <c r="I24" s="148">
        <v>70</v>
      </c>
      <c r="J24" s="148">
        <v>75</v>
      </c>
      <c r="K24" s="148">
        <v>80</v>
      </c>
      <c r="L24" s="137">
        <v>85</v>
      </c>
      <c r="M24" s="148">
        <v>90</v>
      </c>
      <c r="N24" s="137">
        <v>90</v>
      </c>
      <c r="O24" s="149"/>
    </row>
    <row r="25" spans="1:15" ht="89.25" x14ac:dyDescent="0.2">
      <c r="A25" s="137"/>
      <c r="B25" s="150" t="s">
        <v>124</v>
      </c>
      <c r="C25" s="150">
        <f>'перечень мер. пп 5 (2017-2021)'!F122</f>
        <v>0</v>
      </c>
      <c r="D25" s="150">
        <f>'перечень мер. пп 5 (2017-2021)'!F119</f>
        <v>0</v>
      </c>
      <c r="E25" s="150">
        <f>'перечень мер. пп 5 (2017-2021)'!F120</f>
        <v>0</v>
      </c>
      <c r="F25" s="150">
        <f>'перечень мер. пп 5 (2017-2021)'!F121</f>
        <v>0</v>
      </c>
      <c r="G25" s="153" t="s">
        <v>120</v>
      </c>
      <c r="H25" s="137" t="s">
        <v>67</v>
      </c>
      <c r="I25" s="148">
        <v>70</v>
      </c>
      <c r="J25" s="148">
        <v>75</v>
      </c>
      <c r="K25" s="148">
        <v>80</v>
      </c>
      <c r="L25" s="137">
        <v>85</v>
      </c>
      <c r="M25" s="148">
        <v>90</v>
      </c>
      <c r="N25" s="137">
        <v>90</v>
      </c>
      <c r="O25" s="149"/>
    </row>
    <row r="27" spans="1:15" hidden="1" outlineLevel="1" x14ac:dyDescent="0.2">
      <c r="B27" s="147">
        <f>C27+D27+E27+F27</f>
        <v>455606</v>
      </c>
      <c r="C27" s="147">
        <f>C25+C23+C16+C13+C11+C9</f>
        <v>455603</v>
      </c>
      <c r="D27" s="147">
        <f>D25+D23+D16+D13+D11+D9</f>
        <v>3</v>
      </c>
      <c r="E27" s="147">
        <f>E25+E23+E16+E13+E11+E9</f>
        <v>0</v>
      </c>
      <c r="F27" s="147">
        <f>F25+F23+F16+F13+F11+F9</f>
        <v>0</v>
      </c>
    </row>
    <row r="28" spans="1:15" collapsed="1" x14ac:dyDescent="0.2"/>
  </sheetData>
  <mergeCells count="27">
    <mergeCell ref="B10:G10"/>
    <mergeCell ref="B12:G12"/>
    <mergeCell ref="B15:G15"/>
    <mergeCell ref="B22:G22"/>
    <mergeCell ref="B24:G24"/>
    <mergeCell ref="A16:A21"/>
    <mergeCell ref="B16:B21"/>
    <mergeCell ref="C16:C21"/>
    <mergeCell ref="F16:F21"/>
    <mergeCell ref="D16:D21"/>
    <mergeCell ref="E16:E21"/>
    <mergeCell ref="A13:A14"/>
    <mergeCell ref="B13:B14"/>
    <mergeCell ref="C13:C14"/>
    <mergeCell ref="F13:F14"/>
    <mergeCell ref="H1:N1"/>
    <mergeCell ref="I5:I6"/>
    <mergeCell ref="J5:N5"/>
    <mergeCell ref="A3:N3"/>
    <mergeCell ref="A5:A6"/>
    <mergeCell ref="B5:B6"/>
    <mergeCell ref="C5:F5"/>
    <mergeCell ref="G5:G6"/>
    <mergeCell ref="H5:H6"/>
    <mergeCell ref="D13:D14"/>
    <mergeCell ref="E13:E14"/>
    <mergeCell ref="B8:G8"/>
  </mergeCells>
  <pageMargins left="0.51181102362204722" right="0.51181102362204722" top="0.94488188976377963" bottom="0.74803149606299213" header="0.31496062992125984" footer="0.31496062992125984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42"/>
  <sheetViews>
    <sheetView zoomScaleNormal="100" workbookViewId="0">
      <selection sqref="A1:XFD1048576"/>
    </sheetView>
  </sheetViews>
  <sheetFormatPr defaultRowHeight="12.75" x14ac:dyDescent="0.2"/>
  <cols>
    <col min="1" max="1" width="7.85546875" style="14" customWidth="1"/>
    <col min="2" max="2" width="24" style="1" customWidth="1"/>
    <col min="3" max="3" width="29.7109375" style="1" customWidth="1"/>
    <col min="4" max="4" width="13.28515625" style="133" customWidth="1"/>
    <col min="5" max="5" width="78.28515625" style="1" customWidth="1"/>
    <col min="6" max="6" width="29.85546875" style="1" customWidth="1"/>
    <col min="7" max="7" width="15.7109375" style="1" customWidth="1"/>
    <col min="8" max="16384" width="9.140625" style="1"/>
  </cols>
  <sheetData>
    <row r="1" spans="1:7" ht="43.5" customHeight="1" x14ac:dyDescent="0.2">
      <c r="F1" s="134" t="s">
        <v>221</v>
      </c>
      <c r="G1" s="134"/>
    </row>
    <row r="2" spans="1:7" x14ac:dyDescent="0.2">
      <c r="E2" s="135"/>
    </row>
    <row r="3" spans="1:7" ht="54" customHeight="1" x14ac:dyDescent="0.2">
      <c r="A3" s="101" t="s">
        <v>226</v>
      </c>
      <c r="B3" s="101"/>
      <c r="C3" s="101"/>
      <c r="D3" s="101"/>
      <c r="E3" s="101"/>
      <c r="F3" s="101"/>
      <c r="G3" s="101"/>
    </row>
    <row r="4" spans="1:7" x14ac:dyDescent="0.2">
      <c r="A4" s="136"/>
      <c r="B4" s="136"/>
      <c r="C4" s="136"/>
      <c r="D4" s="52"/>
      <c r="E4" s="136"/>
    </row>
    <row r="5" spans="1:7" ht="25.5" x14ac:dyDescent="0.2">
      <c r="A5" s="137" t="s">
        <v>16</v>
      </c>
      <c r="B5" s="137" t="s">
        <v>17</v>
      </c>
      <c r="C5" s="137" t="s">
        <v>161</v>
      </c>
      <c r="D5" s="137" t="s">
        <v>162</v>
      </c>
      <c r="E5" s="137" t="s">
        <v>163</v>
      </c>
      <c r="F5" s="137" t="s">
        <v>164</v>
      </c>
      <c r="G5" s="137" t="s">
        <v>165</v>
      </c>
    </row>
    <row r="6" spans="1:7" x14ac:dyDescent="0.2">
      <c r="A6" s="137">
        <v>1</v>
      </c>
      <c r="B6" s="137"/>
      <c r="C6" s="137">
        <v>2</v>
      </c>
      <c r="D6" s="137"/>
      <c r="E6" s="137">
        <v>3</v>
      </c>
      <c r="F6" s="137">
        <v>5</v>
      </c>
      <c r="G6" s="137">
        <v>6</v>
      </c>
    </row>
    <row r="7" spans="1:7" s="18" customFormat="1" ht="185.25" customHeight="1" x14ac:dyDescent="0.25">
      <c r="A7" s="23" t="s">
        <v>37</v>
      </c>
      <c r="B7" s="22" t="s">
        <v>57</v>
      </c>
      <c r="C7" s="22" t="s">
        <v>114</v>
      </c>
      <c r="D7" s="137" t="s">
        <v>67</v>
      </c>
      <c r="E7" s="22" t="s">
        <v>166</v>
      </c>
      <c r="F7" s="138" t="s">
        <v>167</v>
      </c>
      <c r="G7" s="138" t="s">
        <v>168</v>
      </c>
    </row>
    <row r="8" spans="1:7" s="18" customFormat="1" ht="144" customHeight="1" x14ac:dyDescent="0.25">
      <c r="A8" s="23" t="s">
        <v>41</v>
      </c>
      <c r="B8" s="22" t="s">
        <v>59</v>
      </c>
      <c r="C8" s="22" t="s">
        <v>122</v>
      </c>
      <c r="D8" s="137" t="s">
        <v>67</v>
      </c>
      <c r="E8" s="22" t="s">
        <v>169</v>
      </c>
      <c r="F8" s="138" t="s">
        <v>167</v>
      </c>
      <c r="G8" s="138" t="s">
        <v>168</v>
      </c>
    </row>
    <row r="9" spans="1:7" s="18" customFormat="1" ht="153" customHeight="1" x14ac:dyDescent="0.25">
      <c r="A9" s="139" t="s">
        <v>170</v>
      </c>
      <c r="B9" s="139" t="s">
        <v>123</v>
      </c>
      <c r="C9" s="22" t="s">
        <v>68</v>
      </c>
      <c r="D9" s="137" t="s">
        <v>67</v>
      </c>
      <c r="E9" s="22" t="s">
        <v>171</v>
      </c>
      <c r="F9" s="138" t="s">
        <v>167</v>
      </c>
      <c r="G9" s="138" t="s">
        <v>172</v>
      </c>
    </row>
    <row r="10" spans="1:7" s="18" customFormat="1" ht="140.25" x14ac:dyDescent="0.25">
      <c r="A10" s="139"/>
      <c r="B10" s="139"/>
      <c r="C10" s="22" t="s">
        <v>115</v>
      </c>
      <c r="D10" s="137" t="s">
        <v>67</v>
      </c>
      <c r="E10" s="22" t="s">
        <v>173</v>
      </c>
      <c r="F10" s="138" t="s">
        <v>167</v>
      </c>
      <c r="G10" s="138" t="s">
        <v>168</v>
      </c>
    </row>
    <row r="11" spans="1:7" s="18" customFormat="1" ht="240" customHeight="1" x14ac:dyDescent="0.25">
      <c r="A11" s="139" t="s">
        <v>174</v>
      </c>
      <c r="B11" s="139" t="s">
        <v>175</v>
      </c>
      <c r="C11" s="22" t="s">
        <v>213</v>
      </c>
      <c r="D11" s="137" t="s">
        <v>70</v>
      </c>
      <c r="E11" s="22" t="s">
        <v>176</v>
      </c>
      <c r="F11" s="138" t="s">
        <v>167</v>
      </c>
      <c r="G11" s="138" t="s">
        <v>168</v>
      </c>
    </row>
    <row r="12" spans="1:7" s="18" customFormat="1" x14ac:dyDescent="0.25">
      <c r="A12" s="139"/>
      <c r="B12" s="139"/>
      <c r="C12" s="140" t="s">
        <v>116</v>
      </c>
      <c r="D12" s="141" t="s">
        <v>177</v>
      </c>
      <c r="E12" s="139" t="s">
        <v>178</v>
      </c>
      <c r="F12" s="142" t="s">
        <v>167</v>
      </c>
      <c r="G12" s="142" t="s">
        <v>172</v>
      </c>
    </row>
    <row r="13" spans="1:7" s="18" customFormat="1" x14ac:dyDescent="0.25">
      <c r="A13" s="139"/>
      <c r="B13" s="139"/>
      <c r="C13" s="140"/>
      <c r="D13" s="141"/>
      <c r="E13" s="139"/>
      <c r="F13" s="142"/>
      <c r="G13" s="142"/>
    </row>
    <row r="14" spans="1:7" s="18" customFormat="1" x14ac:dyDescent="0.25">
      <c r="A14" s="139"/>
      <c r="B14" s="139"/>
      <c r="C14" s="140"/>
      <c r="D14" s="141"/>
      <c r="E14" s="139"/>
      <c r="F14" s="142"/>
      <c r="G14" s="142"/>
    </row>
    <row r="15" spans="1:7" s="18" customFormat="1" x14ac:dyDescent="0.25">
      <c r="A15" s="139"/>
      <c r="B15" s="139"/>
      <c r="C15" s="140"/>
      <c r="D15" s="141"/>
      <c r="E15" s="139"/>
      <c r="F15" s="142"/>
      <c r="G15" s="142"/>
    </row>
    <row r="16" spans="1:7" s="18" customFormat="1" x14ac:dyDescent="0.25">
      <c r="A16" s="139"/>
      <c r="B16" s="139"/>
      <c r="C16" s="140"/>
      <c r="D16" s="141"/>
      <c r="E16" s="139"/>
      <c r="F16" s="142"/>
      <c r="G16" s="142"/>
    </row>
    <row r="17" spans="1:7" s="18" customFormat="1" x14ac:dyDescent="0.25">
      <c r="A17" s="139"/>
      <c r="B17" s="139"/>
      <c r="C17" s="140"/>
      <c r="D17" s="141"/>
      <c r="E17" s="139"/>
      <c r="F17" s="142"/>
      <c r="G17" s="142"/>
    </row>
    <row r="18" spans="1:7" s="18" customFormat="1" ht="33.75" customHeight="1" x14ac:dyDescent="0.25">
      <c r="A18" s="139"/>
      <c r="B18" s="139"/>
      <c r="C18" s="140"/>
      <c r="D18" s="141"/>
      <c r="E18" s="139"/>
      <c r="F18" s="142"/>
      <c r="G18" s="142"/>
    </row>
    <row r="19" spans="1:7" s="18" customFormat="1" ht="30.75" hidden="1" customHeight="1" x14ac:dyDescent="0.25">
      <c r="A19" s="139"/>
      <c r="B19" s="139"/>
      <c r="C19" s="140"/>
      <c r="D19" s="141"/>
      <c r="E19" s="139"/>
      <c r="F19" s="142"/>
      <c r="G19" s="142"/>
    </row>
    <row r="20" spans="1:7" s="18" customFormat="1" ht="38.25" hidden="1" customHeight="1" x14ac:dyDescent="0.25">
      <c r="A20" s="139"/>
      <c r="B20" s="139"/>
      <c r="C20" s="140"/>
      <c r="D20" s="141"/>
      <c r="E20" s="139"/>
      <c r="F20" s="142"/>
      <c r="G20" s="142"/>
    </row>
    <row r="21" spans="1:7" s="18" customFormat="1" ht="22.5" customHeight="1" x14ac:dyDescent="0.25">
      <c r="A21" s="139"/>
      <c r="B21" s="139"/>
      <c r="C21" s="140" t="s">
        <v>117</v>
      </c>
      <c r="D21" s="141" t="s">
        <v>67</v>
      </c>
      <c r="E21" s="141" t="s">
        <v>179</v>
      </c>
      <c r="F21" s="142" t="s">
        <v>167</v>
      </c>
      <c r="G21" s="142" t="s">
        <v>172</v>
      </c>
    </row>
    <row r="22" spans="1:7" s="18" customFormat="1" x14ac:dyDescent="0.25">
      <c r="A22" s="139"/>
      <c r="B22" s="139"/>
      <c r="C22" s="140"/>
      <c r="D22" s="141"/>
      <c r="E22" s="141"/>
      <c r="F22" s="142"/>
      <c r="G22" s="142"/>
    </row>
    <row r="23" spans="1:7" s="18" customFormat="1" ht="36.75" customHeight="1" x14ac:dyDescent="0.25">
      <c r="A23" s="139"/>
      <c r="B23" s="139"/>
      <c r="C23" s="140"/>
      <c r="D23" s="141"/>
      <c r="E23" s="141"/>
      <c r="F23" s="142"/>
      <c r="G23" s="142"/>
    </row>
    <row r="24" spans="1:7" s="18" customFormat="1" x14ac:dyDescent="0.25">
      <c r="A24" s="139"/>
      <c r="B24" s="139"/>
      <c r="C24" s="140"/>
      <c r="D24" s="141"/>
      <c r="E24" s="141"/>
      <c r="F24" s="142"/>
      <c r="G24" s="142"/>
    </row>
    <row r="25" spans="1:7" s="18" customFormat="1" x14ac:dyDescent="0.25">
      <c r="A25" s="139"/>
      <c r="B25" s="139"/>
      <c r="C25" s="140"/>
      <c r="D25" s="141"/>
      <c r="E25" s="141"/>
      <c r="F25" s="142"/>
      <c r="G25" s="142"/>
    </row>
    <row r="26" spans="1:7" s="18" customFormat="1" x14ac:dyDescent="0.25">
      <c r="A26" s="139"/>
      <c r="B26" s="139"/>
      <c r="C26" s="140"/>
      <c r="D26" s="141"/>
      <c r="E26" s="141"/>
      <c r="F26" s="142"/>
      <c r="G26" s="142"/>
    </row>
    <row r="27" spans="1:7" s="18" customFormat="1" x14ac:dyDescent="0.25">
      <c r="A27" s="139"/>
      <c r="B27" s="139"/>
      <c r="C27" s="140"/>
      <c r="D27" s="141"/>
      <c r="E27" s="141"/>
      <c r="F27" s="142"/>
      <c r="G27" s="142"/>
    </row>
    <row r="28" spans="1:7" s="18" customFormat="1" ht="25.5" customHeight="1" x14ac:dyDescent="0.25">
      <c r="A28" s="139"/>
      <c r="B28" s="139"/>
      <c r="C28" s="140"/>
      <c r="D28" s="141"/>
      <c r="E28" s="141"/>
      <c r="F28" s="142"/>
      <c r="G28" s="142"/>
    </row>
    <row r="29" spans="1:7" s="18" customFormat="1" ht="25.5" customHeight="1" x14ac:dyDescent="0.25">
      <c r="A29" s="139"/>
      <c r="B29" s="139"/>
      <c r="C29" s="140"/>
      <c r="D29" s="141"/>
      <c r="E29" s="141"/>
      <c r="F29" s="142"/>
      <c r="G29" s="142"/>
    </row>
    <row r="30" spans="1:7" s="18" customFormat="1" ht="162.75" customHeight="1" x14ac:dyDescent="0.25">
      <c r="A30" s="139"/>
      <c r="B30" s="139"/>
      <c r="C30" s="143" t="s">
        <v>118</v>
      </c>
      <c r="D30" s="137" t="s">
        <v>67</v>
      </c>
      <c r="E30" s="144" t="s">
        <v>180</v>
      </c>
      <c r="F30" s="138" t="s">
        <v>167</v>
      </c>
      <c r="G30" s="138" t="s">
        <v>168</v>
      </c>
    </row>
    <row r="31" spans="1:7" s="18" customFormat="1" ht="140.25" x14ac:dyDescent="0.25">
      <c r="A31" s="139"/>
      <c r="B31" s="139"/>
      <c r="C31" s="143" t="s">
        <v>190</v>
      </c>
      <c r="D31" s="137" t="s">
        <v>67</v>
      </c>
      <c r="E31" s="144" t="s">
        <v>181</v>
      </c>
      <c r="F31" s="138" t="s">
        <v>167</v>
      </c>
      <c r="G31" s="138" t="s">
        <v>168</v>
      </c>
    </row>
    <row r="32" spans="1:7" s="18" customFormat="1" ht="105.75" customHeight="1" x14ac:dyDescent="0.25">
      <c r="A32" s="139"/>
      <c r="B32" s="139"/>
      <c r="C32" s="22" t="s">
        <v>119</v>
      </c>
      <c r="D32" s="137" t="s">
        <v>67</v>
      </c>
      <c r="E32" s="145" t="s">
        <v>182</v>
      </c>
      <c r="F32" s="138" t="s">
        <v>167</v>
      </c>
      <c r="G32" s="138" t="s">
        <v>168</v>
      </c>
    </row>
    <row r="33" spans="1:7" s="18" customFormat="1" ht="132" customHeight="1" x14ac:dyDescent="0.25">
      <c r="A33" s="23" t="s">
        <v>183</v>
      </c>
      <c r="B33" s="22" t="s">
        <v>121</v>
      </c>
      <c r="C33" s="143" t="s">
        <v>69</v>
      </c>
      <c r="D33" s="137" t="s">
        <v>70</v>
      </c>
      <c r="E33" s="22" t="s">
        <v>185</v>
      </c>
      <c r="F33" s="138" t="s">
        <v>167</v>
      </c>
      <c r="G33" s="138" t="s">
        <v>168</v>
      </c>
    </row>
    <row r="34" spans="1:7" s="18" customFormat="1" ht="149.25" customHeight="1" x14ac:dyDescent="0.25">
      <c r="A34" s="23" t="s">
        <v>184</v>
      </c>
      <c r="B34" s="22" t="s">
        <v>124</v>
      </c>
      <c r="C34" s="143" t="s">
        <v>120</v>
      </c>
      <c r="D34" s="137" t="s">
        <v>67</v>
      </c>
      <c r="E34" s="22" t="s">
        <v>186</v>
      </c>
      <c r="F34" s="138" t="s">
        <v>167</v>
      </c>
      <c r="G34" s="138" t="s">
        <v>168</v>
      </c>
    </row>
    <row r="35" spans="1:7" s="18" customFormat="1" x14ac:dyDescent="0.25">
      <c r="A35" s="19"/>
      <c r="D35" s="133"/>
    </row>
    <row r="36" spans="1:7" s="18" customFormat="1" x14ac:dyDescent="0.25">
      <c r="A36" s="19"/>
      <c r="D36" s="133"/>
    </row>
    <row r="37" spans="1:7" s="18" customFormat="1" x14ac:dyDescent="0.25">
      <c r="A37" s="19"/>
      <c r="D37" s="133"/>
    </row>
    <row r="38" spans="1:7" s="18" customFormat="1" x14ac:dyDescent="0.25">
      <c r="A38" s="19"/>
      <c r="D38" s="133"/>
    </row>
    <row r="39" spans="1:7" s="18" customFormat="1" x14ac:dyDescent="0.25">
      <c r="A39" s="19"/>
      <c r="D39" s="133"/>
    </row>
    <row r="40" spans="1:7" s="18" customFormat="1" x14ac:dyDescent="0.25">
      <c r="A40" s="19"/>
      <c r="D40" s="133"/>
    </row>
    <row r="41" spans="1:7" s="18" customFormat="1" x14ac:dyDescent="0.25">
      <c r="A41" s="19"/>
      <c r="D41" s="133"/>
    </row>
    <row r="42" spans="1:7" s="18" customFormat="1" x14ac:dyDescent="0.25">
      <c r="A42" s="19"/>
      <c r="D42" s="133"/>
    </row>
  </sheetData>
  <mergeCells count="16">
    <mergeCell ref="F1:G1"/>
    <mergeCell ref="A3:G3"/>
    <mergeCell ref="A9:A10"/>
    <mergeCell ref="B9:B10"/>
    <mergeCell ref="A11:A32"/>
    <mergeCell ref="B11:B32"/>
    <mergeCell ref="C12:C20"/>
    <mergeCell ref="D12:D20"/>
    <mergeCell ref="E12:E20"/>
    <mergeCell ref="F12:F20"/>
    <mergeCell ref="G12:G20"/>
    <mergeCell ref="C21:C29"/>
    <mergeCell ref="D21:D29"/>
    <mergeCell ref="E21:E29"/>
    <mergeCell ref="F21:F29"/>
    <mergeCell ref="G21:G29"/>
  </mergeCells>
  <pageMargins left="0.70866141732283472" right="0.51181102362204722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1"/>
  <sheetViews>
    <sheetView topLeftCell="A33" workbookViewId="0">
      <selection activeCell="A43" sqref="A1:XFD1048576"/>
    </sheetView>
  </sheetViews>
  <sheetFormatPr defaultRowHeight="12.75" outlineLevelRow="1" x14ac:dyDescent="0.2"/>
  <cols>
    <col min="1" max="1" width="34.42578125" style="19" customWidth="1"/>
    <col min="2" max="2" width="15.28515625" style="1" customWidth="1"/>
    <col min="3" max="3" width="36.85546875" style="1" customWidth="1"/>
    <col min="4" max="5" width="12.7109375" style="17" customWidth="1"/>
    <col min="6" max="6" width="27.28515625" style="1" customWidth="1"/>
    <col min="7" max="16384" width="9.140625" style="1"/>
  </cols>
  <sheetData>
    <row r="1" spans="1:6" ht="48.75" customHeight="1" x14ac:dyDescent="0.2">
      <c r="C1" s="65" t="s">
        <v>193</v>
      </c>
      <c r="D1" s="65"/>
      <c r="E1" s="65"/>
      <c r="F1" s="65"/>
    </row>
    <row r="3" spans="1:6" ht="71.25" customHeight="1" x14ac:dyDescent="0.2">
      <c r="A3" s="101" t="s">
        <v>225</v>
      </c>
      <c r="B3" s="101"/>
      <c r="C3" s="101"/>
      <c r="D3" s="101"/>
      <c r="E3" s="101"/>
      <c r="F3" s="101"/>
    </row>
    <row r="4" spans="1:6" ht="13.5" thickBot="1" x14ac:dyDescent="0.25"/>
    <row r="5" spans="1:6" ht="39" thickBot="1" x14ac:dyDescent="0.25">
      <c r="A5" s="55" t="s">
        <v>26</v>
      </c>
      <c r="B5" s="51" t="s">
        <v>27</v>
      </c>
      <c r="C5" s="51" t="s">
        <v>28</v>
      </c>
      <c r="D5" s="68" t="s">
        <v>29</v>
      </c>
      <c r="E5" s="70"/>
      <c r="F5" s="51" t="s">
        <v>30</v>
      </c>
    </row>
    <row r="6" spans="1:6" ht="28.5" customHeight="1" thickBot="1" x14ac:dyDescent="0.25">
      <c r="A6" s="59" t="s">
        <v>210</v>
      </c>
      <c r="B6" s="60"/>
      <c r="C6" s="60"/>
      <c r="D6" s="60"/>
      <c r="E6" s="60"/>
      <c r="F6" s="61"/>
    </row>
    <row r="7" spans="1:6" s="13" customFormat="1" ht="13.5" thickBot="1" x14ac:dyDescent="0.25">
      <c r="A7" s="88" t="s">
        <v>252</v>
      </c>
      <c r="B7" s="88" t="s">
        <v>160</v>
      </c>
      <c r="C7" s="88"/>
      <c r="D7" s="125" t="s">
        <v>101</v>
      </c>
      <c r="E7" s="29">
        <f>E8+E9+E10+E11+E12</f>
        <v>326357</v>
      </c>
      <c r="F7" s="126" t="s">
        <v>77</v>
      </c>
    </row>
    <row r="8" spans="1:6" s="13" customFormat="1" ht="13.5" thickBot="1" x14ac:dyDescent="0.25">
      <c r="A8" s="89"/>
      <c r="B8" s="89"/>
      <c r="C8" s="89"/>
      <c r="D8" s="127" t="s">
        <v>102</v>
      </c>
      <c r="E8" s="29">
        <f>E14+E20</f>
        <v>61613</v>
      </c>
      <c r="F8" s="126" t="s">
        <v>77</v>
      </c>
    </row>
    <row r="9" spans="1:6" s="13" customFormat="1" ht="13.5" thickBot="1" x14ac:dyDescent="0.25">
      <c r="A9" s="89"/>
      <c r="B9" s="89"/>
      <c r="C9" s="89"/>
      <c r="D9" s="127" t="s">
        <v>103</v>
      </c>
      <c r="E9" s="29">
        <f>E15+E21</f>
        <v>66186</v>
      </c>
      <c r="F9" s="126" t="s">
        <v>77</v>
      </c>
    </row>
    <row r="10" spans="1:6" s="13" customFormat="1" ht="13.5" thickBot="1" x14ac:dyDescent="0.25">
      <c r="A10" s="89"/>
      <c r="B10" s="89"/>
      <c r="C10" s="89"/>
      <c r="D10" s="127" t="s">
        <v>104</v>
      </c>
      <c r="E10" s="29">
        <f>E16+E22</f>
        <v>66186</v>
      </c>
      <c r="F10" s="126" t="s">
        <v>77</v>
      </c>
    </row>
    <row r="11" spans="1:6" s="13" customFormat="1" ht="13.5" thickBot="1" x14ac:dyDescent="0.25">
      <c r="A11" s="89"/>
      <c r="B11" s="89"/>
      <c r="C11" s="89"/>
      <c r="D11" s="127" t="s">
        <v>108</v>
      </c>
      <c r="E11" s="29">
        <f>E17+E23</f>
        <v>66186</v>
      </c>
      <c r="F11" s="126" t="s">
        <v>77</v>
      </c>
    </row>
    <row r="12" spans="1:6" s="13" customFormat="1" ht="13.5" thickBot="1" x14ac:dyDescent="0.25">
      <c r="A12" s="89"/>
      <c r="B12" s="90"/>
      <c r="C12" s="90"/>
      <c r="D12" s="127" t="s">
        <v>109</v>
      </c>
      <c r="E12" s="29">
        <f>E18+E24</f>
        <v>66186</v>
      </c>
      <c r="F12" s="126" t="s">
        <v>77</v>
      </c>
    </row>
    <row r="13" spans="1:6" ht="13.5" thickBot="1" x14ac:dyDescent="0.25">
      <c r="A13" s="89"/>
      <c r="B13" s="62" t="s">
        <v>75</v>
      </c>
      <c r="C13" s="62"/>
      <c r="D13" s="47" t="s">
        <v>101</v>
      </c>
      <c r="E13" s="30">
        <f>E14+E15+E16+E17+E18</f>
        <v>326354</v>
      </c>
      <c r="F13" s="16" t="s">
        <v>77</v>
      </c>
    </row>
    <row r="14" spans="1:6" ht="13.5" thickBot="1" x14ac:dyDescent="0.25">
      <c r="A14" s="89"/>
      <c r="B14" s="63"/>
      <c r="C14" s="63"/>
      <c r="D14" s="128" t="s">
        <v>102</v>
      </c>
      <c r="E14" s="30">
        <f>E26+E32+E38+E44+E56+E62</f>
        <v>61610</v>
      </c>
      <c r="F14" s="16" t="s">
        <v>77</v>
      </c>
    </row>
    <row r="15" spans="1:6" ht="13.5" thickBot="1" x14ac:dyDescent="0.25">
      <c r="A15" s="89"/>
      <c r="B15" s="63"/>
      <c r="C15" s="63"/>
      <c r="D15" s="128" t="s">
        <v>103</v>
      </c>
      <c r="E15" s="30">
        <f t="shared" ref="E15:E18" si="0">E27+E33+E39+E45+E57+E63</f>
        <v>66186</v>
      </c>
      <c r="F15" s="16" t="s">
        <v>77</v>
      </c>
    </row>
    <row r="16" spans="1:6" ht="13.5" thickBot="1" x14ac:dyDescent="0.25">
      <c r="A16" s="89"/>
      <c r="B16" s="63"/>
      <c r="C16" s="63"/>
      <c r="D16" s="128" t="s">
        <v>104</v>
      </c>
      <c r="E16" s="30">
        <f t="shared" si="0"/>
        <v>66186</v>
      </c>
      <c r="F16" s="16" t="s">
        <v>77</v>
      </c>
    </row>
    <row r="17" spans="1:6" ht="13.5" thickBot="1" x14ac:dyDescent="0.25">
      <c r="A17" s="89"/>
      <c r="B17" s="63"/>
      <c r="C17" s="63"/>
      <c r="D17" s="128" t="s">
        <v>108</v>
      </c>
      <c r="E17" s="30">
        <f t="shared" si="0"/>
        <v>66186</v>
      </c>
      <c r="F17" s="16" t="s">
        <v>77</v>
      </c>
    </row>
    <row r="18" spans="1:6" ht="13.5" thickBot="1" x14ac:dyDescent="0.25">
      <c r="A18" s="89"/>
      <c r="B18" s="64"/>
      <c r="C18" s="64"/>
      <c r="D18" s="128" t="s">
        <v>109</v>
      </c>
      <c r="E18" s="30">
        <f t="shared" si="0"/>
        <v>66186</v>
      </c>
      <c r="F18" s="16" t="s">
        <v>77</v>
      </c>
    </row>
    <row r="19" spans="1:6" ht="13.5" thickBot="1" x14ac:dyDescent="0.25">
      <c r="A19" s="89"/>
      <c r="B19" s="62" t="s">
        <v>159</v>
      </c>
      <c r="C19" s="62"/>
      <c r="D19" s="47" t="s">
        <v>101</v>
      </c>
      <c r="E19" s="30">
        <f>E20+E21+E22+E23+E24</f>
        <v>3</v>
      </c>
      <c r="F19" s="16" t="s">
        <v>77</v>
      </c>
    </row>
    <row r="20" spans="1:6" ht="13.5" thickBot="1" x14ac:dyDescent="0.25">
      <c r="A20" s="89"/>
      <c r="B20" s="63"/>
      <c r="C20" s="63"/>
      <c r="D20" s="128" t="s">
        <v>102</v>
      </c>
      <c r="E20" s="30">
        <f>E68+E50</f>
        <v>3</v>
      </c>
      <c r="F20" s="16" t="s">
        <v>77</v>
      </c>
    </row>
    <row r="21" spans="1:6" ht="13.5" thickBot="1" x14ac:dyDescent="0.25">
      <c r="A21" s="89"/>
      <c r="B21" s="63"/>
      <c r="C21" s="63"/>
      <c r="D21" s="128" t="s">
        <v>103</v>
      </c>
      <c r="E21" s="30">
        <f>E69</f>
        <v>0</v>
      </c>
      <c r="F21" s="16" t="s">
        <v>77</v>
      </c>
    </row>
    <row r="22" spans="1:6" ht="13.5" thickBot="1" x14ac:dyDescent="0.25">
      <c r="A22" s="89"/>
      <c r="B22" s="63"/>
      <c r="C22" s="63"/>
      <c r="D22" s="128" t="s">
        <v>104</v>
      </c>
      <c r="E22" s="30">
        <f>E70</f>
        <v>0</v>
      </c>
      <c r="F22" s="16" t="s">
        <v>77</v>
      </c>
    </row>
    <row r="23" spans="1:6" ht="13.5" thickBot="1" x14ac:dyDescent="0.25">
      <c r="A23" s="89"/>
      <c r="B23" s="63"/>
      <c r="C23" s="63"/>
      <c r="D23" s="128" t="s">
        <v>108</v>
      </c>
      <c r="E23" s="30">
        <f>E71</f>
        <v>0</v>
      </c>
      <c r="F23" s="16" t="s">
        <v>77</v>
      </c>
    </row>
    <row r="24" spans="1:6" ht="13.5" thickBot="1" x14ac:dyDescent="0.25">
      <c r="A24" s="90"/>
      <c r="B24" s="64"/>
      <c r="C24" s="64"/>
      <c r="D24" s="128" t="s">
        <v>109</v>
      </c>
      <c r="E24" s="30">
        <f>E72</f>
        <v>0</v>
      </c>
      <c r="F24" s="16" t="s">
        <v>77</v>
      </c>
    </row>
    <row r="25" spans="1:6" ht="13.5" thickBot="1" x14ac:dyDescent="0.25">
      <c r="A25" s="66" t="s">
        <v>110</v>
      </c>
      <c r="B25" s="66" t="s">
        <v>75</v>
      </c>
      <c r="C25" s="66" t="s">
        <v>78</v>
      </c>
      <c r="D25" s="47" t="s">
        <v>101</v>
      </c>
      <c r="E25" s="30">
        <f>E26+E27+E28+E29+E30</f>
        <v>154298</v>
      </c>
      <c r="F25" s="16" t="s">
        <v>77</v>
      </c>
    </row>
    <row r="26" spans="1:6" ht="13.5" thickBot="1" x14ac:dyDescent="0.25">
      <c r="A26" s="84"/>
      <c r="B26" s="84"/>
      <c r="C26" s="84"/>
      <c r="D26" s="128" t="s">
        <v>102</v>
      </c>
      <c r="E26" s="30">
        <f>'перечень мер. пп 5 (2017-2021)'!G18</f>
        <v>29938</v>
      </c>
      <c r="F26" s="16" t="s">
        <v>77</v>
      </c>
    </row>
    <row r="27" spans="1:6" ht="13.5" thickBot="1" x14ac:dyDescent="0.25">
      <c r="A27" s="84"/>
      <c r="B27" s="84"/>
      <c r="C27" s="84"/>
      <c r="D27" s="128" t="s">
        <v>103</v>
      </c>
      <c r="E27" s="30">
        <v>31090</v>
      </c>
      <c r="F27" s="16" t="s">
        <v>77</v>
      </c>
    </row>
    <row r="28" spans="1:6" ht="13.5" thickBot="1" x14ac:dyDescent="0.25">
      <c r="A28" s="84"/>
      <c r="B28" s="84"/>
      <c r="C28" s="84"/>
      <c r="D28" s="128" t="s">
        <v>104</v>
      </c>
      <c r="E28" s="30">
        <v>31090</v>
      </c>
      <c r="F28" s="16" t="s">
        <v>77</v>
      </c>
    </row>
    <row r="29" spans="1:6" ht="13.5" thickBot="1" x14ac:dyDescent="0.25">
      <c r="A29" s="84"/>
      <c r="B29" s="84"/>
      <c r="C29" s="84"/>
      <c r="D29" s="128" t="s">
        <v>108</v>
      </c>
      <c r="E29" s="30">
        <v>31090</v>
      </c>
      <c r="F29" s="16" t="s">
        <v>77</v>
      </c>
    </row>
    <row r="30" spans="1:6" ht="13.5" thickBot="1" x14ac:dyDescent="0.25">
      <c r="A30" s="67"/>
      <c r="B30" s="67"/>
      <c r="C30" s="67"/>
      <c r="D30" s="128" t="s">
        <v>109</v>
      </c>
      <c r="E30" s="30">
        <v>31090</v>
      </c>
      <c r="F30" s="16" t="s">
        <v>77</v>
      </c>
    </row>
    <row r="31" spans="1:6" ht="27.75" customHeight="1" thickBot="1" x14ac:dyDescent="0.25">
      <c r="A31" s="62" t="s">
        <v>142</v>
      </c>
      <c r="B31" s="129" t="s">
        <v>75</v>
      </c>
      <c r="C31" s="129" t="s">
        <v>76</v>
      </c>
      <c r="D31" s="47" t="s">
        <v>101</v>
      </c>
      <c r="E31" s="30">
        <f>E32+E33+E34+E35+E36</f>
        <v>0</v>
      </c>
      <c r="F31" s="16" t="s">
        <v>4</v>
      </c>
    </row>
    <row r="32" spans="1:6" ht="27.75" customHeight="1" thickBot="1" x14ac:dyDescent="0.25">
      <c r="A32" s="63"/>
      <c r="B32" s="129"/>
      <c r="C32" s="129"/>
      <c r="D32" s="128" t="s">
        <v>102</v>
      </c>
      <c r="E32" s="30">
        <v>0</v>
      </c>
      <c r="F32" s="16" t="s">
        <v>4</v>
      </c>
    </row>
    <row r="33" spans="1:6" ht="27.75" customHeight="1" thickBot="1" x14ac:dyDescent="0.25">
      <c r="A33" s="63"/>
      <c r="B33" s="129"/>
      <c r="C33" s="129"/>
      <c r="D33" s="128" t="s">
        <v>103</v>
      </c>
      <c r="E33" s="30">
        <v>0</v>
      </c>
      <c r="F33" s="16" t="s">
        <v>4</v>
      </c>
    </row>
    <row r="34" spans="1:6" ht="27.75" customHeight="1" thickBot="1" x14ac:dyDescent="0.25">
      <c r="A34" s="63"/>
      <c r="B34" s="129"/>
      <c r="C34" s="129"/>
      <c r="D34" s="128" t="s">
        <v>104</v>
      </c>
      <c r="E34" s="30">
        <v>0</v>
      </c>
      <c r="F34" s="16" t="s">
        <v>4</v>
      </c>
    </row>
    <row r="35" spans="1:6" ht="27.75" customHeight="1" thickBot="1" x14ac:dyDescent="0.25">
      <c r="A35" s="63"/>
      <c r="B35" s="129"/>
      <c r="C35" s="129"/>
      <c r="D35" s="128" t="s">
        <v>108</v>
      </c>
      <c r="E35" s="30">
        <v>0</v>
      </c>
      <c r="F35" s="16" t="s">
        <v>4</v>
      </c>
    </row>
    <row r="36" spans="1:6" ht="49.5" customHeight="1" thickBot="1" x14ac:dyDescent="0.25">
      <c r="A36" s="64"/>
      <c r="B36" s="129"/>
      <c r="C36" s="129"/>
      <c r="D36" s="128" t="s">
        <v>109</v>
      </c>
      <c r="E36" s="30">
        <v>0</v>
      </c>
      <c r="F36" s="16" t="s">
        <v>4</v>
      </c>
    </row>
    <row r="37" spans="1:6" ht="27" customHeight="1" thickBot="1" x14ac:dyDescent="0.25">
      <c r="A37" s="62" t="s">
        <v>188</v>
      </c>
      <c r="B37" s="129" t="s">
        <v>75</v>
      </c>
      <c r="C37" s="62" t="s">
        <v>76</v>
      </c>
      <c r="D37" s="47" t="s">
        <v>101</v>
      </c>
      <c r="E37" s="30">
        <f>E38+E39+E40+E41+E42</f>
        <v>31766</v>
      </c>
      <c r="F37" s="16" t="s">
        <v>4</v>
      </c>
    </row>
    <row r="38" spans="1:6" ht="27" customHeight="1" thickBot="1" x14ac:dyDescent="0.25">
      <c r="A38" s="63"/>
      <c r="B38" s="129"/>
      <c r="C38" s="63"/>
      <c r="D38" s="128" t="s">
        <v>102</v>
      </c>
      <c r="E38" s="30">
        <f>'перечень мер. пп 5 (2017-2021)'!G28</f>
        <v>3914</v>
      </c>
      <c r="F38" s="16" t="s">
        <v>4</v>
      </c>
    </row>
    <row r="39" spans="1:6" ht="27" customHeight="1" thickBot="1" x14ac:dyDescent="0.25">
      <c r="A39" s="63"/>
      <c r="B39" s="129"/>
      <c r="C39" s="63"/>
      <c r="D39" s="128" t="s">
        <v>103</v>
      </c>
      <c r="E39" s="30">
        <v>6963</v>
      </c>
      <c r="F39" s="16" t="s">
        <v>4</v>
      </c>
    </row>
    <row r="40" spans="1:6" ht="27" customHeight="1" thickBot="1" x14ac:dyDescent="0.25">
      <c r="A40" s="63"/>
      <c r="B40" s="129"/>
      <c r="C40" s="63"/>
      <c r="D40" s="128" t="s">
        <v>104</v>
      </c>
      <c r="E40" s="30">
        <v>6963</v>
      </c>
      <c r="F40" s="16" t="s">
        <v>4</v>
      </c>
    </row>
    <row r="41" spans="1:6" ht="27" customHeight="1" thickBot="1" x14ac:dyDescent="0.25">
      <c r="A41" s="63"/>
      <c r="B41" s="129"/>
      <c r="C41" s="63"/>
      <c r="D41" s="128" t="s">
        <v>108</v>
      </c>
      <c r="E41" s="30">
        <v>6963</v>
      </c>
      <c r="F41" s="16" t="s">
        <v>4</v>
      </c>
    </row>
    <row r="42" spans="1:6" ht="27" customHeight="1" thickBot="1" x14ac:dyDescent="0.25">
      <c r="A42" s="64"/>
      <c r="B42" s="129"/>
      <c r="C42" s="64"/>
      <c r="D42" s="128" t="s">
        <v>109</v>
      </c>
      <c r="E42" s="30">
        <v>6963</v>
      </c>
      <c r="F42" s="16" t="s">
        <v>4</v>
      </c>
    </row>
    <row r="43" spans="1:6" ht="13.5" customHeight="1" thickBot="1" x14ac:dyDescent="0.25">
      <c r="A43" s="62" t="s">
        <v>143</v>
      </c>
      <c r="B43" s="129" t="s">
        <v>75</v>
      </c>
      <c r="C43" s="62" t="s">
        <v>76</v>
      </c>
      <c r="D43" s="47" t="s">
        <v>101</v>
      </c>
      <c r="E43" s="30">
        <f>E44+E45+E46+E47+E48</f>
        <v>134698</v>
      </c>
      <c r="F43" s="16" t="s">
        <v>4</v>
      </c>
    </row>
    <row r="44" spans="1:6" ht="15.75" customHeight="1" thickBot="1" x14ac:dyDescent="0.25">
      <c r="A44" s="63"/>
      <c r="B44" s="129"/>
      <c r="C44" s="63"/>
      <c r="D44" s="128" t="s">
        <v>102</v>
      </c>
      <c r="E44" s="30">
        <f>'перечень мер. пп 5 (2017-2021)'!G33</f>
        <v>26326</v>
      </c>
      <c r="F44" s="16" t="s">
        <v>4</v>
      </c>
    </row>
    <row r="45" spans="1:6" ht="15.75" customHeight="1" thickBot="1" x14ac:dyDescent="0.25">
      <c r="A45" s="63"/>
      <c r="B45" s="129"/>
      <c r="C45" s="63"/>
      <c r="D45" s="128" t="s">
        <v>103</v>
      </c>
      <c r="E45" s="30">
        <v>27093</v>
      </c>
      <c r="F45" s="16" t="s">
        <v>4</v>
      </c>
    </row>
    <row r="46" spans="1:6" ht="15.75" customHeight="1" thickBot="1" x14ac:dyDescent="0.25">
      <c r="A46" s="63"/>
      <c r="B46" s="129"/>
      <c r="C46" s="63"/>
      <c r="D46" s="128" t="s">
        <v>104</v>
      </c>
      <c r="E46" s="30">
        <v>27093</v>
      </c>
      <c r="F46" s="16" t="s">
        <v>4</v>
      </c>
    </row>
    <row r="47" spans="1:6" ht="15.75" customHeight="1" thickBot="1" x14ac:dyDescent="0.25">
      <c r="A47" s="63"/>
      <c r="B47" s="129"/>
      <c r="C47" s="63"/>
      <c r="D47" s="128" t="s">
        <v>108</v>
      </c>
      <c r="E47" s="30">
        <v>27093</v>
      </c>
      <c r="F47" s="16" t="s">
        <v>4</v>
      </c>
    </row>
    <row r="48" spans="1:6" ht="15.75" customHeight="1" thickBot="1" x14ac:dyDescent="0.25">
      <c r="A48" s="63"/>
      <c r="B48" s="129"/>
      <c r="C48" s="63"/>
      <c r="D48" s="128" t="s">
        <v>109</v>
      </c>
      <c r="E48" s="30">
        <v>27093</v>
      </c>
      <c r="F48" s="16" t="s">
        <v>4</v>
      </c>
    </row>
    <row r="49" spans="1:6" ht="15.75" customHeight="1" thickBot="1" x14ac:dyDescent="0.25">
      <c r="A49" s="63"/>
      <c r="B49" s="62" t="s">
        <v>159</v>
      </c>
      <c r="C49" s="63"/>
      <c r="D49" s="47" t="s">
        <v>101</v>
      </c>
      <c r="E49" s="30">
        <f>E50+E51+E52+E53+E54</f>
        <v>0</v>
      </c>
      <c r="F49" s="16"/>
    </row>
    <row r="50" spans="1:6" ht="15.75" customHeight="1" thickBot="1" x14ac:dyDescent="0.25">
      <c r="A50" s="63"/>
      <c r="B50" s="63"/>
      <c r="C50" s="63"/>
      <c r="D50" s="128" t="s">
        <v>102</v>
      </c>
      <c r="E50" s="30">
        <v>0</v>
      </c>
      <c r="F50" s="16"/>
    </row>
    <row r="51" spans="1:6" ht="15.75" customHeight="1" thickBot="1" x14ac:dyDescent="0.25">
      <c r="A51" s="63"/>
      <c r="B51" s="63"/>
      <c r="C51" s="63"/>
      <c r="D51" s="128" t="s">
        <v>103</v>
      </c>
      <c r="E51" s="30">
        <v>0</v>
      </c>
      <c r="F51" s="16"/>
    </row>
    <row r="52" spans="1:6" ht="15.75" customHeight="1" thickBot="1" x14ac:dyDescent="0.25">
      <c r="A52" s="63"/>
      <c r="B52" s="63"/>
      <c r="C52" s="63"/>
      <c r="D52" s="128" t="s">
        <v>104</v>
      </c>
      <c r="E52" s="30">
        <v>0</v>
      </c>
      <c r="F52" s="16"/>
    </row>
    <row r="53" spans="1:6" ht="15.75" customHeight="1" thickBot="1" x14ac:dyDescent="0.25">
      <c r="A53" s="63"/>
      <c r="B53" s="63"/>
      <c r="C53" s="63"/>
      <c r="D53" s="128" t="s">
        <v>108</v>
      </c>
      <c r="E53" s="30">
        <v>0</v>
      </c>
      <c r="F53" s="16"/>
    </row>
    <row r="54" spans="1:6" ht="15.75" customHeight="1" thickBot="1" x14ac:dyDescent="0.25">
      <c r="A54" s="64"/>
      <c r="B54" s="64"/>
      <c r="C54" s="64"/>
      <c r="D54" s="128" t="s">
        <v>109</v>
      </c>
      <c r="E54" s="30">
        <v>0</v>
      </c>
      <c r="F54" s="16"/>
    </row>
    <row r="55" spans="1:6" ht="13.5" thickBot="1" x14ac:dyDescent="0.25">
      <c r="A55" s="129" t="s">
        <v>192</v>
      </c>
      <c r="B55" s="129" t="s">
        <v>75</v>
      </c>
      <c r="C55" s="129" t="s">
        <v>76</v>
      </c>
      <c r="D55" s="47" t="s">
        <v>101</v>
      </c>
      <c r="E55" s="30">
        <f>E56+E57+E58+E59+E60</f>
        <v>5585</v>
      </c>
      <c r="F55" s="16" t="s">
        <v>4</v>
      </c>
    </row>
    <row r="56" spans="1:6" ht="13.5" thickBot="1" x14ac:dyDescent="0.25">
      <c r="A56" s="129"/>
      <c r="B56" s="129"/>
      <c r="C56" s="129"/>
      <c r="D56" s="128" t="s">
        <v>102</v>
      </c>
      <c r="E56" s="30">
        <f>'перечень мер. пп 5 (2017-2021)'!G38</f>
        <v>1425</v>
      </c>
      <c r="F56" s="16" t="s">
        <v>4</v>
      </c>
    </row>
    <row r="57" spans="1:6" ht="13.5" thickBot="1" x14ac:dyDescent="0.25">
      <c r="A57" s="129"/>
      <c r="B57" s="129"/>
      <c r="C57" s="129"/>
      <c r="D57" s="128" t="s">
        <v>103</v>
      </c>
      <c r="E57" s="30">
        <v>1040</v>
      </c>
      <c r="F57" s="16" t="s">
        <v>4</v>
      </c>
    </row>
    <row r="58" spans="1:6" ht="13.5" thickBot="1" x14ac:dyDescent="0.25">
      <c r="A58" s="129"/>
      <c r="B58" s="129"/>
      <c r="C58" s="129"/>
      <c r="D58" s="128" t="s">
        <v>104</v>
      </c>
      <c r="E58" s="30">
        <v>1040</v>
      </c>
      <c r="F58" s="16" t="s">
        <v>4</v>
      </c>
    </row>
    <row r="59" spans="1:6" ht="13.5" thickBot="1" x14ac:dyDescent="0.25">
      <c r="A59" s="129"/>
      <c r="B59" s="129"/>
      <c r="C59" s="129"/>
      <c r="D59" s="128" t="s">
        <v>108</v>
      </c>
      <c r="E59" s="30">
        <v>1040</v>
      </c>
      <c r="F59" s="16" t="s">
        <v>4</v>
      </c>
    </row>
    <row r="60" spans="1:6" ht="13.5" thickBot="1" x14ac:dyDescent="0.25">
      <c r="A60" s="129"/>
      <c r="B60" s="129"/>
      <c r="C60" s="129"/>
      <c r="D60" s="128" t="s">
        <v>109</v>
      </c>
      <c r="E60" s="30">
        <v>1040</v>
      </c>
      <c r="F60" s="16" t="s">
        <v>4</v>
      </c>
    </row>
    <row r="61" spans="1:6" ht="13.5" customHeight="1" thickBot="1" x14ac:dyDescent="0.25">
      <c r="A61" s="129" t="s">
        <v>266</v>
      </c>
      <c r="B61" s="129" t="s">
        <v>75</v>
      </c>
      <c r="C61" s="129"/>
      <c r="D61" s="47" t="s">
        <v>101</v>
      </c>
      <c r="E61" s="30">
        <f>E62+E63+E64+E65+E66</f>
        <v>7</v>
      </c>
      <c r="F61" s="16" t="s">
        <v>4</v>
      </c>
    </row>
    <row r="62" spans="1:6" ht="13.5" thickBot="1" x14ac:dyDescent="0.25">
      <c r="A62" s="129"/>
      <c r="B62" s="129"/>
      <c r="C62" s="129"/>
      <c r="D62" s="128" t="s">
        <v>102</v>
      </c>
      <c r="E62" s="30">
        <v>7</v>
      </c>
      <c r="F62" s="16" t="s">
        <v>4</v>
      </c>
    </row>
    <row r="63" spans="1:6" ht="13.5" thickBot="1" x14ac:dyDescent="0.25">
      <c r="A63" s="129"/>
      <c r="B63" s="129"/>
      <c r="C63" s="129"/>
      <c r="D63" s="128" t="s">
        <v>103</v>
      </c>
      <c r="E63" s="30">
        <v>0</v>
      </c>
      <c r="F63" s="16" t="s">
        <v>4</v>
      </c>
    </row>
    <row r="64" spans="1:6" ht="13.5" thickBot="1" x14ac:dyDescent="0.25">
      <c r="A64" s="129"/>
      <c r="B64" s="129"/>
      <c r="C64" s="129"/>
      <c r="D64" s="128" t="s">
        <v>104</v>
      </c>
      <c r="E64" s="30">
        <v>0</v>
      </c>
      <c r="F64" s="16" t="s">
        <v>4</v>
      </c>
    </row>
    <row r="65" spans="1:6" ht="13.5" thickBot="1" x14ac:dyDescent="0.25">
      <c r="A65" s="129"/>
      <c r="B65" s="129"/>
      <c r="C65" s="129"/>
      <c r="D65" s="128" t="s">
        <v>108</v>
      </c>
      <c r="E65" s="30">
        <v>0</v>
      </c>
      <c r="F65" s="16" t="s">
        <v>4</v>
      </c>
    </row>
    <row r="66" spans="1:6" ht="24" customHeight="1" thickBot="1" x14ac:dyDescent="0.25">
      <c r="A66" s="129"/>
      <c r="B66" s="129"/>
      <c r="C66" s="129"/>
      <c r="D66" s="128" t="s">
        <v>109</v>
      </c>
      <c r="E66" s="30">
        <v>0</v>
      </c>
      <c r="F66" s="16" t="s">
        <v>4</v>
      </c>
    </row>
    <row r="67" spans="1:6" ht="13.5" thickBot="1" x14ac:dyDescent="0.25">
      <c r="A67" s="129" t="s">
        <v>265</v>
      </c>
      <c r="B67" s="129" t="s">
        <v>159</v>
      </c>
      <c r="C67" s="129"/>
      <c r="D67" s="47" t="s">
        <v>101</v>
      </c>
      <c r="E67" s="30">
        <f>E68+E69+E70+E71+E72</f>
        <v>3</v>
      </c>
      <c r="F67" s="16" t="s">
        <v>4</v>
      </c>
    </row>
    <row r="68" spans="1:6" ht="13.5" thickBot="1" x14ac:dyDescent="0.25">
      <c r="A68" s="129"/>
      <c r="B68" s="129"/>
      <c r="C68" s="129"/>
      <c r="D68" s="128" t="s">
        <v>102</v>
      </c>
      <c r="E68" s="30">
        <v>3</v>
      </c>
      <c r="F68" s="16" t="s">
        <v>4</v>
      </c>
    </row>
    <row r="69" spans="1:6" ht="13.5" thickBot="1" x14ac:dyDescent="0.25">
      <c r="A69" s="129"/>
      <c r="B69" s="129"/>
      <c r="C69" s="129"/>
      <c r="D69" s="128" t="s">
        <v>103</v>
      </c>
      <c r="E69" s="30">
        <v>0</v>
      </c>
      <c r="F69" s="16" t="s">
        <v>4</v>
      </c>
    </row>
    <row r="70" spans="1:6" ht="13.5" thickBot="1" x14ac:dyDescent="0.25">
      <c r="A70" s="129"/>
      <c r="B70" s="129"/>
      <c r="C70" s="129"/>
      <c r="D70" s="128" t="s">
        <v>104</v>
      </c>
      <c r="E70" s="30">
        <v>0</v>
      </c>
      <c r="F70" s="16" t="s">
        <v>4</v>
      </c>
    </row>
    <row r="71" spans="1:6" ht="13.5" thickBot="1" x14ac:dyDescent="0.25">
      <c r="A71" s="129"/>
      <c r="B71" s="129"/>
      <c r="C71" s="129"/>
      <c r="D71" s="128" t="s">
        <v>108</v>
      </c>
      <c r="E71" s="30">
        <v>0</v>
      </c>
      <c r="F71" s="16" t="s">
        <v>4</v>
      </c>
    </row>
    <row r="72" spans="1:6" ht="24" customHeight="1" thickBot="1" x14ac:dyDescent="0.25">
      <c r="A72" s="129"/>
      <c r="B72" s="129"/>
      <c r="C72" s="129"/>
      <c r="D72" s="128" t="s">
        <v>109</v>
      </c>
      <c r="E72" s="30">
        <v>0</v>
      </c>
      <c r="F72" s="16" t="s">
        <v>4</v>
      </c>
    </row>
    <row r="73" spans="1:6" ht="27.75" customHeight="1" thickBot="1" x14ac:dyDescent="0.25">
      <c r="A73" s="130" t="s">
        <v>259</v>
      </c>
      <c r="B73" s="129" t="s">
        <v>75</v>
      </c>
      <c r="C73" s="129" t="s">
        <v>76</v>
      </c>
      <c r="D73" s="47" t="s">
        <v>101</v>
      </c>
      <c r="E73" s="30">
        <f>E74+E75+E76+E77+E78</f>
        <v>23391</v>
      </c>
      <c r="F73" s="131" t="s">
        <v>4</v>
      </c>
    </row>
    <row r="74" spans="1:6" ht="27.75" customHeight="1" thickBot="1" x14ac:dyDescent="0.25">
      <c r="A74" s="130"/>
      <c r="B74" s="129"/>
      <c r="C74" s="129"/>
      <c r="D74" s="128" t="s">
        <v>102</v>
      </c>
      <c r="E74" s="30">
        <f>E80+E86+E92</f>
        <v>3475</v>
      </c>
      <c r="F74" s="131" t="s">
        <v>4</v>
      </c>
    </row>
    <row r="75" spans="1:6" ht="13.5" thickBot="1" x14ac:dyDescent="0.25">
      <c r="A75" s="130"/>
      <c r="B75" s="129"/>
      <c r="C75" s="129"/>
      <c r="D75" s="128" t="s">
        <v>103</v>
      </c>
      <c r="E75" s="30">
        <f>E81+E87+E93</f>
        <v>4979</v>
      </c>
      <c r="F75" s="131" t="s">
        <v>4</v>
      </c>
    </row>
    <row r="76" spans="1:6" ht="13.5" thickBot="1" x14ac:dyDescent="0.25">
      <c r="A76" s="130"/>
      <c r="B76" s="129"/>
      <c r="C76" s="129"/>
      <c r="D76" s="128" t="s">
        <v>104</v>
      </c>
      <c r="E76" s="30">
        <f>E82+E88+E94</f>
        <v>4979</v>
      </c>
      <c r="F76" s="131" t="s">
        <v>4</v>
      </c>
    </row>
    <row r="77" spans="1:6" ht="13.5" thickBot="1" x14ac:dyDescent="0.25">
      <c r="A77" s="130"/>
      <c r="B77" s="129"/>
      <c r="C77" s="129"/>
      <c r="D77" s="128" t="s">
        <v>108</v>
      </c>
      <c r="E77" s="30">
        <f>E83+E89+E95</f>
        <v>4979</v>
      </c>
      <c r="F77" s="131" t="s">
        <v>4</v>
      </c>
    </row>
    <row r="78" spans="1:6" ht="13.5" thickBot="1" x14ac:dyDescent="0.25">
      <c r="A78" s="130"/>
      <c r="B78" s="129"/>
      <c r="C78" s="129"/>
      <c r="D78" s="128" t="s">
        <v>109</v>
      </c>
      <c r="E78" s="30">
        <f>E84+E90+E96</f>
        <v>4979</v>
      </c>
      <c r="F78" s="131" t="s">
        <v>4</v>
      </c>
    </row>
    <row r="79" spans="1:6" ht="27.75" customHeight="1" thickBot="1" x14ac:dyDescent="0.25">
      <c r="A79" s="129" t="s">
        <v>199</v>
      </c>
      <c r="B79" s="129" t="s">
        <v>75</v>
      </c>
      <c r="C79" s="129" t="s">
        <v>76</v>
      </c>
      <c r="D79" s="47" t="s">
        <v>101</v>
      </c>
      <c r="E79" s="30">
        <f>E80+E81+E82+E83+E84</f>
        <v>18400</v>
      </c>
      <c r="F79" s="131" t="s">
        <v>4</v>
      </c>
    </row>
    <row r="80" spans="1:6" ht="27.75" customHeight="1" thickBot="1" x14ac:dyDescent="0.25">
      <c r="A80" s="129"/>
      <c r="B80" s="129"/>
      <c r="C80" s="129"/>
      <c r="D80" s="128" t="s">
        <v>102</v>
      </c>
      <c r="E80" s="30">
        <f>'перечень мер. пп 5 (2017-2021)'!G59</f>
        <v>2348</v>
      </c>
      <c r="F80" s="131" t="s">
        <v>4</v>
      </c>
    </row>
    <row r="81" spans="1:6" ht="27.75" customHeight="1" thickBot="1" x14ac:dyDescent="0.25">
      <c r="A81" s="129"/>
      <c r="B81" s="129"/>
      <c r="C81" s="129"/>
      <c r="D81" s="128" t="s">
        <v>103</v>
      </c>
      <c r="E81" s="30">
        <v>4013</v>
      </c>
      <c r="F81" s="131" t="s">
        <v>4</v>
      </c>
    </row>
    <row r="82" spans="1:6" ht="27.75" customHeight="1" thickBot="1" x14ac:dyDescent="0.25">
      <c r="A82" s="129"/>
      <c r="B82" s="129"/>
      <c r="C82" s="129"/>
      <c r="D82" s="128" t="s">
        <v>104</v>
      </c>
      <c r="E82" s="30">
        <v>4013</v>
      </c>
      <c r="F82" s="131" t="s">
        <v>4</v>
      </c>
    </row>
    <row r="83" spans="1:6" ht="27.75" customHeight="1" thickBot="1" x14ac:dyDescent="0.25">
      <c r="A83" s="129"/>
      <c r="B83" s="129"/>
      <c r="C83" s="129"/>
      <c r="D83" s="128" t="s">
        <v>108</v>
      </c>
      <c r="E83" s="30">
        <v>4013</v>
      </c>
      <c r="F83" s="131" t="s">
        <v>4</v>
      </c>
    </row>
    <row r="84" spans="1:6" ht="13.5" thickBot="1" x14ac:dyDescent="0.25">
      <c r="A84" s="129"/>
      <c r="B84" s="129"/>
      <c r="C84" s="129"/>
      <c r="D84" s="128" t="s">
        <v>109</v>
      </c>
      <c r="E84" s="30">
        <v>4013</v>
      </c>
      <c r="F84" s="131" t="s">
        <v>4</v>
      </c>
    </row>
    <row r="85" spans="1:6" ht="13.5" thickBot="1" x14ac:dyDescent="0.25">
      <c r="A85" s="100" t="s">
        <v>253</v>
      </c>
      <c r="B85" s="100" t="s">
        <v>75</v>
      </c>
      <c r="C85" s="100" t="s">
        <v>76</v>
      </c>
      <c r="D85" s="47" t="s">
        <v>101</v>
      </c>
      <c r="E85" s="30">
        <f>E86+E87+E88+E89+E90</f>
        <v>0</v>
      </c>
      <c r="F85" s="131" t="s">
        <v>4</v>
      </c>
    </row>
    <row r="86" spans="1:6" ht="27.75" customHeight="1" thickBot="1" x14ac:dyDescent="0.25">
      <c r="A86" s="100"/>
      <c r="B86" s="100"/>
      <c r="C86" s="100"/>
      <c r="D86" s="128" t="s">
        <v>102</v>
      </c>
      <c r="E86" s="30">
        <f>'перечень мер. пп 5 (2017-2021)'!G64</f>
        <v>0</v>
      </c>
      <c r="F86" s="131" t="s">
        <v>4</v>
      </c>
    </row>
    <row r="87" spans="1:6" ht="27.75" customHeight="1" thickBot="1" x14ac:dyDescent="0.25">
      <c r="A87" s="100"/>
      <c r="B87" s="100"/>
      <c r="C87" s="100"/>
      <c r="D87" s="128" t="s">
        <v>103</v>
      </c>
      <c r="E87" s="30">
        <v>0</v>
      </c>
      <c r="F87" s="131" t="s">
        <v>4</v>
      </c>
    </row>
    <row r="88" spans="1:6" ht="27.75" customHeight="1" thickBot="1" x14ac:dyDescent="0.25">
      <c r="A88" s="100"/>
      <c r="B88" s="100"/>
      <c r="C88" s="100"/>
      <c r="D88" s="128" t="s">
        <v>104</v>
      </c>
      <c r="E88" s="30">
        <v>0</v>
      </c>
      <c r="F88" s="131" t="s">
        <v>4</v>
      </c>
    </row>
    <row r="89" spans="1:6" ht="27.75" customHeight="1" thickBot="1" x14ac:dyDescent="0.25">
      <c r="A89" s="100"/>
      <c r="B89" s="100"/>
      <c r="C89" s="100"/>
      <c r="D89" s="128" t="s">
        <v>108</v>
      </c>
      <c r="E89" s="30">
        <v>0</v>
      </c>
      <c r="F89" s="131" t="s">
        <v>4</v>
      </c>
    </row>
    <row r="90" spans="1:6" ht="45.75" customHeight="1" thickBot="1" x14ac:dyDescent="0.25">
      <c r="A90" s="100"/>
      <c r="B90" s="100"/>
      <c r="C90" s="100"/>
      <c r="D90" s="128" t="s">
        <v>109</v>
      </c>
      <c r="E90" s="30">
        <v>0</v>
      </c>
      <c r="F90" s="131" t="s">
        <v>4</v>
      </c>
    </row>
    <row r="91" spans="1:6" ht="13.5" thickBot="1" x14ac:dyDescent="0.25">
      <c r="A91" s="62" t="s">
        <v>200</v>
      </c>
      <c r="B91" s="129" t="s">
        <v>75</v>
      </c>
      <c r="C91" s="129" t="s">
        <v>76</v>
      </c>
      <c r="D91" s="47" t="s">
        <v>101</v>
      </c>
      <c r="E91" s="30">
        <f>SUM(E92:E96)</f>
        <v>4991</v>
      </c>
      <c r="F91" s="131"/>
    </row>
    <row r="92" spans="1:6" ht="13.5" thickBot="1" x14ac:dyDescent="0.25">
      <c r="A92" s="63"/>
      <c r="B92" s="129"/>
      <c r="C92" s="129"/>
      <c r="D92" s="128" t="s">
        <v>102</v>
      </c>
      <c r="E92" s="30">
        <f>'перечень мер. пп 5 (2017-2021)'!G69</f>
        <v>1127</v>
      </c>
      <c r="F92" s="131"/>
    </row>
    <row r="93" spans="1:6" ht="13.5" thickBot="1" x14ac:dyDescent="0.25">
      <c r="A93" s="63"/>
      <c r="B93" s="129"/>
      <c r="C93" s="129"/>
      <c r="D93" s="128" t="s">
        <v>103</v>
      </c>
      <c r="E93" s="30">
        <v>966</v>
      </c>
      <c r="F93" s="131"/>
    </row>
    <row r="94" spans="1:6" ht="13.5" thickBot="1" x14ac:dyDescent="0.25">
      <c r="A94" s="63"/>
      <c r="B94" s="129"/>
      <c r="C94" s="129"/>
      <c r="D94" s="128" t="s">
        <v>104</v>
      </c>
      <c r="E94" s="30">
        <v>966</v>
      </c>
      <c r="F94" s="131"/>
    </row>
    <row r="95" spans="1:6" ht="13.5" thickBot="1" x14ac:dyDescent="0.25">
      <c r="A95" s="63"/>
      <c r="B95" s="129"/>
      <c r="C95" s="129"/>
      <c r="D95" s="128" t="s">
        <v>108</v>
      </c>
      <c r="E95" s="30">
        <v>966</v>
      </c>
      <c r="F95" s="131"/>
    </row>
    <row r="96" spans="1:6" ht="13.5" thickBot="1" x14ac:dyDescent="0.25">
      <c r="A96" s="64"/>
      <c r="B96" s="129"/>
      <c r="C96" s="129"/>
      <c r="D96" s="128" t="s">
        <v>109</v>
      </c>
      <c r="E96" s="30">
        <v>966</v>
      </c>
      <c r="F96" s="131"/>
    </row>
    <row r="97" spans="1:6" ht="13.5" thickBot="1" x14ac:dyDescent="0.25">
      <c r="A97" s="130" t="s">
        <v>251</v>
      </c>
      <c r="B97" s="129" t="s">
        <v>75</v>
      </c>
      <c r="C97" s="129" t="s">
        <v>76</v>
      </c>
      <c r="D97" s="47" t="s">
        <v>101</v>
      </c>
      <c r="E97" s="30">
        <f>E98+E99+E100+E101+E102</f>
        <v>24639</v>
      </c>
      <c r="F97" s="131" t="s">
        <v>4</v>
      </c>
    </row>
    <row r="98" spans="1:6" ht="18" customHeight="1" thickBot="1" x14ac:dyDescent="0.25">
      <c r="A98" s="130"/>
      <c r="B98" s="129"/>
      <c r="C98" s="129"/>
      <c r="D98" s="128" t="s">
        <v>102</v>
      </c>
      <c r="E98" s="30">
        <f>E104</f>
        <v>6679</v>
      </c>
      <c r="F98" s="131" t="s">
        <v>4</v>
      </c>
    </row>
    <row r="99" spans="1:6" ht="18" customHeight="1" thickBot="1" x14ac:dyDescent="0.25">
      <c r="A99" s="130"/>
      <c r="B99" s="129"/>
      <c r="C99" s="129"/>
      <c r="D99" s="128" t="s">
        <v>103</v>
      </c>
      <c r="E99" s="30">
        <f>E105</f>
        <v>4490</v>
      </c>
      <c r="F99" s="131" t="s">
        <v>4</v>
      </c>
    </row>
    <row r="100" spans="1:6" ht="18" customHeight="1" thickBot="1" x14ac:dyDescent="0.25">
      <c r="A100" s="130"/>
      <c r="B100" s="129"/>
      <c r="C100" s="129"/>
      <c r="D100" s="128" t="s">
        <v>104</v>
      </c>
      <c r="E100" s="30">
        <f>E106</f>
        <v>4490</v>
      </c>
      <c r="F100" s="131" t="s">
        <v>4</v>
      </c>
    </row>
    <row r="101" spans="1:6" ht="18" customHeight="1" thickBot="1" x14ac:dyDescent="0.25">
      <c r="A101" s="130"/>
      <c r="B101" s="129"/>
      <c r="C101" s="129"/>
      <c r="D101" s="128" t="s">
        <v>108</v>
      </c>
      <c r="E101" s="30">
        <f>E107</f>
        <v>4490</v>
      </c>
      <c r="F101" s="131" t="s">
        <v>4</v>
      </c>
    </row>
    <row r="102" spans="1:6" ht="18" customHeight="1" thickBot="1" x14ac:dyDescent="0.25">
      <c r="A102" s="130"/>
      <c r="B102" s="129"/>
      <c r="C102" s="129"/>
      <c r="D102" s="128" t="s">
        <v>109</v>
      </c>
      <c r="E102" s="30">
        <f>E108</f>
        <v>4490</v>
      </c>
      <c r="F102" s="131" t="s">
        <v>4</v>
      </c>
    </row>
    <row r="103" spans="1:6" ht="34.5" customHeight="1" thickBot="1" x14ac:dyDescent="0.25">
      <c r="A103" s="100" t="s">
        <v>201</v>
      </c>
      <c r="B103" s="100" t="s">
        <v>75</v>
      </c>
      <c r="C103" s="100" t="s">
        <v>76</v>
      </c>
      <c r="D103" s="47" t="s">
        <v>101</v>
      </c>
      <c r="E103" s="30">
        <f>E104+E105+E106+E107+E108</f>
        <v>24639</v>
      </c>
      <c r="F103" s="131" t="s">
        <v>4</v>
      </c>
    </row>
    <row r="104" spans="1:6" ht="34.5" customHeight="1" thickBot="1" x14ac:dyDescent="0.25">
      <c r="A104" s="100"/>
      <c r="B104" s="100"/>
      <c r="C104" s="100"/>
      <c r="D104" s="128" t="s">
        <v>102</v>
      </c>
      <c r="E104" s="30">
        <f>'перечень мер. пп 5 (2017-2021)'!G80</f>
        <v>6679</v>
      </c>
      <c r="F104" s="131" t="s">
        <v>4</v>
      </c>
    </row>
    <row r="105" spans="1:6" ht="34.5" customHeight="1" thickBot="1" x14ac:dyDescent="0.25">
      <c r="A105" s="100"/>
      <c r="B105" s="100"/>
      <c r="C105" s="100"/>
      <c r="D105" s="128" t="s">
        <v>103</v>
      </c>
      <c r="E105" s="30">
        <v>4490</v>
      </c>
      <c r="F105" s="131" t="s">
        <v>4</v>
      </c>
    </row>
    <row r="106" spans="1:6" ht="34.5" customHeight="1" thickBot="1" x14ac:dyDescent="0.25">
      <c r="A106" s="100"/>
      <c r="B106" s="100"/>
      <c r="C106" s="100"/>
      <c r="D106" s="128" t="s">
        <v>104</v>
      </c>
      <c r="E106" s="30">
        <v>4490</v>
      </c>
      <c r="F106" s="131" t="s">
        <v>4</v>
      </c>
    </row>
    <row r="107" spans="1:6" ht="40.5" customHeight="1" thickBot="1" x14ac:dyDescent="0.25">
      <c r="A107" s="100"/>
      <c r="B107" s="100"/>
      <c r="C107" s="100"/>
      <c r="D107" s="128" t="s">
        <v>108</v>
      </c>
      <c r="E107" s="30">
        <v>4490</v>
      </c>
      <c r="F107" s="131" t="s">
        <v>4</v>
      </c>
    </row>
    <row r="108" spans="1:6" ht="34.5" customHeight="1" thickBot="1" x14ac:dyDescent="0.25">
      <c r="A108" s="100"/>
      <c r="B108" s="100"/>
      <c r="C108" s="100"/>
      <c r="D108" s="128" t="s">
        <v>109</v>
      </c>
      <c r="E108" s="30">
        <v>4490</v>
      </c>
      <c r="F108" s="131" t="s">
        <v>4</v>
      </c>
    </row>
    <row r="109" spans="1:6" ht="13.5" thickBot="1" x14ac:dyDescent="0.25">
      <c r="A109" s="130" t="s">
        <v>250</v>
      </c>
      <c r="B109" s="129" t="s">
        <v>75</v>
      </c>
      <c r="C109" s="129" t="s">
        <v>76</v>
      </c>
      <c r="D109" s="47" t="s">
        <v>101</v>
      </c>
      <c r="E109" s="30">
        <f t="shared" ref="E109:E114" si="1">E115+E121+E127</f>
        <v>81219</v>
      </c>
      <c r="F109" s="131" t="s">
        <v>4</v>
      </c>
    </row>
    <row r="110" spans="1:6" ht="13.5" thickBot="1" x14ac:dyDescent="0.25">
      <c r="A110" s="130"/>
      <c r="B110" s="129"/>
      <c r="C110" s="129"/>
      <c r="D110" s="128" t="s">
        <v>102</v>
      </c>
      <c r="E110" s="30">
        <f t="shared" si="1"/>
        <v>29455</v>
      </c>
      <c r="F110" s="131" t="s">
        <v>4</v>
      </c>
    </row>
    <row r="111" spans="1:6" ht="13.5" thickBot="1" x14ac:dyDescent="0.25">
      <c r="A111" s="130"/>
      <c r="B111" s="129"/>
      <c r="C111" s="129"/>
      <c r="D111" s="128" t="s">
        <v>103</v>
      </c>
      <c r="E111" s="30">
        <f t="shared" si="1"/>
        <v>12941</v>
      </c>
      <c r="F111" s="131" t="s">
        <v>4</v>
      </c>
    </row>
    <row r="112" spans="1:6" ht="13.5" thickBot="1" x14ac:dyDescent="0.25">
      <c r="A112" s="130"/>
      <c r="B112" s="129"/>
      <c r="C112" s="129"/>
      <c r="D112" s="128" t="s">
        <v>104</v>
      </c>
      <c r="E112" s="30">
        <f t="shared" si="1"/>
        <v>12941</v>
      </c>
      <c r="F112" s="131" t="s">
        <v>4</v>
      </c>
    </row>
    <row r="113" spans="1:6" ht="13.5" thickBot="1" x14ac:dyDescent="0.25">
      <c r="A113" s="130"/>
      <c r="B113" s="129"/>
      <c r="C113" s="129"/>
      <c r="D113" s="128" t="s">
        <v>108</v>
      </c>
      <c r="E113" s="30">
        <f t="shared" si="1"/>
        <v>12941</v>
      </c>
      <c r="F113" s="131" t="s">
        <v>4</v>
      </c>
    </row>
    <row r="114" spans="1:6" ht="32.25" customHeight="1" thickBot="1" x14ac:dyDescent="0.25">
      <c r="A114" s="130"/>
      <c r="B114" s="129"/>
      <c r="C114" s="129"/>
      <c r="D114" s="128" t="s">
        <v>109</v>
      </c>
      <c r="E114" s="30">
        <f t="shared" si="1"/>
        <v>12941</v>
      </c>
      <c r="F114" s="131" t="s">
        <v>4</v>
      </c>
    </row>
    <row r="115" spans="1:6" ht="13.5" thickBot="1" x14ac:dyDescent="0.25">
      <c r="A115" s="129" t="s">
        <v>202</v>
      </c>
      <c r="B115" s="129" t="s">
        <v>75</v>
      </c>
      <c r="C115" s="129" t="s">
        <v>76</v>
      </c>
      <c r="D115" s="47" t="s">
        <v>101</v>
      </c>
      <c r="E115" s="30">
        <f>E116+E117+E118+E119+E120</f>
        <v>9295</v>
      </c>
      <c r="F115" s="131" t="s">
        <v>4</v>
      </c>
    </row>
    <row r="116" spans="1:6" ht="13.5" thickBot="1" x14ac:dyDescent="0.25">
      <c r="A116" s="129"/>
      <c r="B116" s="129"/>
      <c r="C116" s="129"/>
      <c r="D116" s="128" t="s">
        <v>102</v>
      </c>
      <c r="E116" s="30">
        <f>'перечень мер. пп 5 (2017-2021)'!G91</f>
        <v>731</v>
      </c>
      <c r="F116" s="131" t="s">
        <v>4</v>
      </c>
    </row>
    <row r="117" spans="1:6" ht="13.5" thickBot="1" x14ac:dyDescent="0.25">
      <c r="A117" s="129"/>
      <c r="B117" s="129"/>
      <c r="C117" s="129"/>
      <c r="D117" s="128" t="s">
        <v>103</v>
      </c>
      <c r="E117" s="30">
        <v>2141</v>
      </c>
      <c r="F117" s="131" t="s">
        <v>4</v>
      </c>
    </row>
    <row r="118" spans="1:6" ht="13.5" thickBot="1" x14ac:dyDescent="0.25">
      <c r="A118" s="129"/>
      <c r="B118" s="129"/>
      <c r="C118" s="129"/>
      <c r="D118" s="128" t="s">
        <v>104</v>
      </c>
      <c r="E118" s="30">
        <v>2141</v>
      </c>
      <c r="F118" s="131" t="s">
        <v>4</v>
      </c>
    </row>
    <row r="119" spans="1:6" ht="13.5" thickBot="1" x14ac:dyDescent="0.25">
      <c r="A119" s="129"/>
      <c r="B119" s="129"/>
      <c r="C119" s="129"/>
      <c r="D119" s="128" t="s">
        <v>108</v>
      </c>
      <c r="E119" s="30">
        <v>2141</v>
      </c>
      <c r="F119" s="131" t="s">
        <v>4</v>
      </c>
    </row>
    <row r="120" spans="1:6" ht="33" customHeight="1" thickBot="1" x14ac:dyDescent="0.25">
      <c r="A120" s="129"/>
      <c r="B120" s="129"/>
      <c r="C120" s="129"/>
      <c r="D120" s="128" t="s">
        <v>109</v>
      </c>
      <c r="E120" s="30">
        <v>2141</v>
      </c>
      <c r="F120" s="131" t="s">
        <v>4</v>
      </c>
    </row>
    <row r="121" spans="1:6" ht="24" customHeight="1" thickBot="1" x14ac:dyDescent="0.25">
      <c r="A121" s="129" t="s">
        <v>203</v>
      </c>
      <c r="B121" s="129" t="s">
        <v>75</v>
      </c>
      <c r="C121" s="129" t="s">
        <v>76</v>
      </c>
      <c r="D121" s="47" t="s">
        <v>101</v>
      </c>
      <c r="E121" s="30">
        <f>E122+E123+E124+E125+E126</f>
        <v>4803</v>
      </c>
      <c r="F121" s="131" t="s">
        <v>4</v>
      </c>
    </row>
    <row r="122" spans="1:6" ht="24" customHeight="1" thickBot="1" x14ac:dyDescent="0.25">
      <c r="A122" s="129"/>
      <c r="B122" s="129"/>
      <c r="C122" s="129"/>
      <c r="D122" s="128" t="s">
        <v>102</v>
      </c>
      <c r="E122" s="30">
        <f>'перечень мер. пп 5 (2017-2021)'!G96</f>
        <v>683</v>
      </c>
      <c r="F122" s="131" t="s">
        <v>4</v>
      </c>
    </row>
    <row r="123" spans="1:6" ht="13.5" thickBot="1" x14ac:dyDescent="0.25">
      <c r="A123" s="129"/>
      <c r="B123" s="129"/>
      <c r="C123" s="129"/>
      <c r="D123" s="128" t="s">
        <v>103</v>
      </c>
      <c r="E123" s="30">
        <v>1030</v>
      </c>
      <c r="F123" s="131" t="s">
        <v>4</v>
      </c>
    </row>
    <row r="124" spans="1:6" ht="13.5" thickBot="1" x14ac:dyDescent="0.25">
      <c r="A124" s="129"/>
      <c r="B124" s="129"/>
      <c r="C124" s="129"/>
      <c r="D124" s="128" t="s">
        <v>104</v>
      </c>
      <c r="E124" s="30">
        <v>1030</v>
      </c>
      <c r="F124" s="131" t="s">
        <v>4</v>
      </c>
    </row>
    <row r="125" spans="1:6" ht="13.5" thickBot="1" x14ac:dyDescent="0.25">
      <c r="A125" s="129"/>
      <c r="B125" s="129"/>
      <c r="C125" s="129"/>
      <c r="D125" s="128" t="s">
        <v>108</v>
      </c>
      <c r="E125" s="30">
        <v>1030</v>
      </c>
      <c r="F125" s="131" t="s">
        <v>4</v>
      </c>
    </row>
    <row r="126" spans="1:6" ht="24" customHeight="1" thickBot="1" x14ac:dyDescent="0.25">
      <c r="A126" s="129"/>
      <c r="B126" s="129"/>
      <c r="C126" s="129"/>
      <c r="D126" s="128" t="s">
        <v>109</v>
      </c>
      <c r="E126" s="30">
        <v>1030</v>
      </c>
      <c r="F126" s="131" t="s">
        <v>4</v>
      </c>
    </row>
    <row r="127" spans="1:6" ht="13.5" thickBot="1" x14ac:dyDescent="0.25">
      <c r="A127" s="62" t="s">
        <v>204</v>
      </c>
      <c r="B127" s="129" t="s">
        <v>75</v>
      </c>
      <c r="C127" s="129" t="s">
        <v>76</v>
      </c>
      <c r="D127" s="47" t="s">
        <v>101</v>
      </c>
      <c r="E127" s="30">
        <f>E128+E129+E130+E131+E132</f>
        <v>67121</v>
      </c>
      <c r="F127" s="131"/>
    </row>
    <row r="128" spans="1:6" ht="13.5" thickBot="1" x14ac:dyDescent="0.25">
      <c r="A128" s="63"/>
      <c r="B128" s="129"/>
      <c r="C128" s="129"/>
      <c r="D128" s="128" t="s">
        <v>102</v>
      </c>
      <c r="E128" s="30">
        <f>'перечень мер. пп 5 (2017-2021)'!G101</f>
        <v>28041</v>
      </c>
      <c r="F128" s="131"/>
    </row>
    <row r="129" spans="1:6" ht="13.5" thickBot="1" x14ac:dyDescent="0.25">
      <c r="A129" s="63"/>
      <c r="B129" s="129"/>
      <c r="C129" s="129"/>
      <c r="D129" s="128" t="s">
        <v>103</v>
      </c>
      <c r="E129" s="30">
        <f>'перечень мер. пп 5 (2017-2021)'!H101</f>
        <v>9770</v>
      </c>
      <c r="F129" s="131"/>
    </row>
    <row r="130" spans="1:6" ht="13.5" thickBot="1" x14ac:dyDescent="0.25">
      <c r="A130" s="63"/>
      <c r="B130" s="129"/>
      <c r="C130" s="129"/>
      <c r="D130" s="128" t="s">
        <v>104</v>
      </c>
      <c r="E130" s="30">
        <f>'перечень мер. пп 5 (2017-2021)'!I101</f>
        <v>9770</v>
      </c>
      <c r="F130" s="131"/>
    </row>
    <row r="131" spans="1:6" ht="13.5" thickBot="1" x14ac:dyDescent="0.25">
      <c r="A131" s="63"/>
      <c r="B131" s="129"/>
      <c r="C131" s="129"/>
      <c r="D131" s="128" t="s">
        <v>108</v>
      </c>
      <c r="E131" s="30">
        <f>'перечень мер. пп 5 (2017-2021)'!J101</f>
        <v>9770</v>
      </c>
      <c r="F131" s="131"/>
    </row>
    <row r="132" spans="1:6" ht="17.25" customHeight="1" thickBot="1" x14ac:dyDescent="0.25">
      <c r="A132" s="64"/>
      <c r="B132" s="129"/>
      <c r="C132" s="129"/>
      <c r="D132" s="128" t="s">
        <v>109</v>
      </c>
      <c r="E132" s="30">
        <f>'перечень мер. пп 5 (2017-2021)'!K101</f>
        <v>9770</v>
      </c>
      <c r="F132" s="131"/>
    </row>
    <row r="133" spans="1:6" ht="13.5" thickBot="1" x14ac:dyDescent="0.25">
      <c r="A133" s="132" t="s">
        <v>249</v>
      </c>
      <c r="B133" s="100" t="s">
        <v>75</v>
      </c>
      <c r="C133" s="100" t="s">
        <v>76</v>
      </c>
      <c r="D133" s="47" t="s">
        <v>101</v>
      </c>
      <c r="E133" s="30">
        <f>E134+E135+E136+E137+E138</f>
        <v>0</v>
      </c>
      <c r="F133" s="131" t="s">
        <v>4</v>
      </c>
    </row>
    <row r="134" spans="1:6" ht="13.5" thickBot="1" x14ac:dyDescent="0.25">
      <c r="A134" s="132"/>
      <c r="B134" s="100"/>
      <c r="C134" s="100"/>
      <c r="D134" s="128" t="s">
        <v>102</v>
      </c>
      <c r="E134" s="30">
        <f>E146</f>
        <v>0</v>
      </c>
      <c r="F134" s="131" t="s">
        <v>4</v>
      </c>
    </row>
    <row r="135" spans="1:6" ht="13.5" thickBot="1" x14ac:dyDescent="0.25">
      <c r="A135" s="132"/>
      <c r="B135" s="100"/>
      <c r="C135" s="100"/>
      <c r="D135" s="128" t="s">
        <v>103</v>
      </c>
      <c r="E135" s="30">
        <f>E147</f>
        <v>0</v>
      </c>
      <c r="F135" s="131" t="s">
        <v>4</v>
      </c>
    </row>
    <row r="136" spans="1:6" ht="13.5" thickBot="1" x14ac:dyDescent="0.25">
      <c r="A136" s="132"/>
      <c r="B136" s="100"/>
      <c r="C136" s="100"/>
      <c r="D136" s="128" t="s">
        <v>104</v>
      </c>
      <c r="E136" s="30">
        <f>E148</f>
        <v>0</v>
      </c>
      <c r="F136" s="131" t="s">
        <v>4</v>
      </c>
    </row>
    <row r="137" spans="1:6" ht="13.5" thickBot="1" x14ac:dyDescent="0.25">
      <c r="A137" s="132"/>
      <c r="B137" s="100"/>
      <c r="C137" s="100"/>
      <c r="D137" s="128" t="s">
        <v>108</v>
      </c>
      <c r="E137" s="30">
        <f>E149</f>
        <v>0</v>
      </c>
      <c r="F137" s="131" t="s">
        <v>4</v>
      </c>
    </row>
    <row r="138" spans="1:6" ht="13.5" thickBot="1" x14ac:dyDescent="0.25">
      <c r="A138" s="132"/>
      <c r="B138" s="100"/>
      <c r="C138" s="100"/>
      <c r="D138" s="128" t="s">
        <v>109</v>
      </c>
      <c r="E138" s="30">
        <f>E150</f>
        <v>0</v>
      </c>
      <c r="F138" s="131" t="s">
        <v>4</v>
      </c>
    </row>
    <row r="139" spans="1:6" ht="13.5" thickBot="1" x14ac:dyDescent="0.25">
      <c r="A139" s="62" t="s">
        <v>205</v>
      </c>
      <c r="B139" s="129" t="s">
        <v>75</v>
      </c>
      <c r="C139" s="129" t="s">
        <v>76</v>
      </c>
      <c r="D139" s="47" t="s">
        <v>101</v>
      </c>
      <c r="E139" s="30">
        <f>E140+E141+E142+E143+E144</f>
        <v>0</v>
      </c>
      <c r="F139" s="131"/>
    </row>
    <row r="140" spans="1:6" ht="13.5" thickBot="1" x14ac:dyDescent="0.25">
      <c r="A140" s="63"/>
      <c r="B140" s="129"/>
      <c r="C140" s="129"/>
      <c r="D140" s="128" t="s">
        <v>102</v>
      </c>
      <c r="E140" s="30">
        <v>0</v>
      </c>
      <c r="F140" s="131"/>
    </row>
    <row r="141" spans="1:6" ht="13.5" thickBot="1" x14ac:dyDescent="0.25">
      <c r="A141" s="63"/>
      <c r="B141" s="129"/>
      <c r="C141" s="129"/>
      <c r="D141" s="128" t="s">
        <v>103</v>
      </c>
      <c r="E141" s="30">
        <v>0</v>
      </c>
      <c r="F141" s="131"/>
    </row>
    <row r="142" spans="1:6" ht="13.5" thickBot="1" x14ac:dyDescent="0.25">
      <c r="A142" s="63"/>
      <c r="B142" s="129"/>
      <c r="C142" s="129"/>
      <c r="D142" s="128" t="s">
        <v>104</v>
      </c>
      <c r="E142" s="30">
        <v>0</v>
      </c>
      <c r="F142" s="131"/>
    </row>
    <row r="143" spans="1:6" ht="13.5" thickBot="1" x14ac:dyDescent="0.25">
      <c r="A143" s="63"/>
      <c r="B143" s="129"/>
      <c r="C143" s="129"/>
      <c r="D143" s="128" t="s">
        <v>108</v>
      </c>
      <c r="E143" s="30">
        <v>0</v>
      </c>
      <c r="F143" s="131"/>
    </row>
    <row r="144" spans="1:6" ht="13.5" thickBot="1" x14ac:dyDescent="0.25">
      <c r="A144" s="64"/>
      <c r="B144" s="129"/>
      <c r="C144" s="129"/>
      <c r="D144" s="128" t="s">
        <v>109</v>
      </c>
      <c r="E144" s="30">
        <v>0</v>
      </c>
      <c r="F144" s="131"/>
    </row>
    <row r="145" spans="1:6" ht="13.5" thickBot="1" x14ac:dyDescent="0.25">
      <c r="A145" s="62" t="s">
        <v>206</v>
      </c>
      <c r="B145" s="62" t="s">
        <v>75</v>
      </c>
      <c r="C145" s="62" t="s">
        <v>76</v>
      </c>
      <c r="D145" s="47" t="s">
        <v>101</v>
      </c>
      <c r="E145" s="30">
        <f>E146+E147+E148+E149+E150</f>
        <v>0</v>
      </c>
      <c r="F145" s="131" t="s">
        <v>4</v>
      </c>
    </row>
    <row r="146" spans="1:6" ht="13.5" thickBot="1" x14ac:dyDescent="0.25">
      <c r="A146" s="63"/>
      <c r="B146" s="63"/>
      <c r="C146" s="63"/>
      <c r="D146" s="128" t="s">
        <v>102</v>
      </c>
      <c r="E146" s="30">
        <v>0</v>
      </c>
      <c r="F146" s="131" t="s">
        <v>4</v>
      </c>
    </row>
    <row r="147" spans="1:6" ht="13.5" thickBot="1" x14ac:dyDescent="0.25">
      <c r="A147" s="63"/>
      <c r="B147" s="63"/>
      <c r="C147" s="63"/>
      <c r="D147" s="128" t="s">
        <v>103</v>
      </c>
      <c r="E147" s="30">
        <v>0</v>
      </c>
      <c r="F147" s="131" t="s">
        <v>4</v>
      </c>
    </row>
    <row r="148" spans="1:6" ht="13.5" thickBot="1" x14ac:dyDescent="0.25">
      <c r="A148" s="63"/>
      <c r="B148" s="63"/>
      <c r="C148" s="63"/>
      <c r="D148" s="128" t="s">
        <v>104</v>
      </c>
      <c r="E148" s="30">
        <v>0</v>
      </c>
      <c r="F148" s="131" t="s">
        <v>4</v>
      </c>
    </row>
    <row r="149" spans="1:6" ht="13.5" thickBot="1" x14ac:dyDescent="0.25">
      <c r="A149" s="63"/>
      <c r="B149" s="63"/>
      <c r="C149" s="63"/>
      <c r="D149" s="128" t="s">
        <v>108</v>
      </c>
      <c r="E149" s="30">
        <v>0</v>
      </c>
      <c r="F149" s="131" t="s">
        <v>4</v>
      </c>
    </row>
    <row r="150" spans="1:6" ht="13.5" thickBot="1" x14ac:dyDescent="0.25">
      <c r="A150" s="64"/>
      <c r="B150" s="64"/>
      <c r="C150" s="64"/>
      <c r="D150" s="128" t="s">
        <v>109</v>
      </c>
      <c r="E150" s="30">
        <v>0</v>
      </c>
      <c r="F150" s="131" t="s">
        <v>4</v>
      </c>
    </row>
    <row r="151" spans="1:6" ht="33" customHeight="1" thickBot="1" x14ac:dyDescent="0.25">
      <c r="A151" s="130" t="s">
        <v>248</v>
      </c>
      <c r="B151" s="129" t="s">
        <v>75</v>
      </c>
      <c r="C151" s="129" t="s">
        <v>76</v>
      </c>
      <c r="D151" s="47" t="s">
        <v>101</v>
      </c>
      <c r="E151" s="30">
        <f t="shared" ref="E151:E156" si="2">E152+E153+E154+E155+E156</f>
        <v>0</v>
      </c>
      <c r="F151" s="131" t="s">
        <v>4</v>
      </c>
    </row>
    <row r="152" spans="1:6" ht="33" customHeight="1" thickBot="1" x14ac:dyDescent="0.25">
      <c r="A152" s="130"/>
      <c r="B152" s="129"/>
      <c r="C152" s="129"/>
      <c r="D152" s="128" t="s">
        <v>102</v>
      </c>
      <c r="E152" s="30">
        <f t="shared" si="2"/>
        <v>0</v>
      </c>
      <c r="F152" s="131" t="s">
        <v>4</v>
      </c>
    </row>
    <row r="153" spans="1:6" ht="13.5" thickBot="1" x14ac:dyDescent="0.25">
      <c r="A153" s="130"/>
      <c r="B153" s="129"/>
      <c r="C153" s="129"/>
      <c r="D153" s="128" t="s">
        <v>103</v>
      </c>
      <c r="E153" s="30">
        <f t="shared" si="2"/>
        <v>0</v>
      </c>
      <c r="F153" s="131" t="s">
        <v>4</v>
      </c>
    </row>
    <row r="154" spans="1:6" ht="13.5" thickBot="1" x14ac:dyDescent="0.25">
      <c r="A154" s="130"/>
      <c r="B154" s="129"/>
      <c r="C154" s="129"/>
      <c r="D154" s="128" t="s">
        <v>104</v>
      </c>
      <c r="E154" s="30">
        <f t="shared" si="2"/>
        <v>0</v>
      </c>
      <c r="F154" s="131" t="s">
        <v>4</v>
      </c>
    </row>
    <row r="155" spans="1:6" ht="13.5" thickBot="1" x14ac:dyDescent="0.25">
      <c r="A155" s="130"/>
      <c r="B155" s="129"/>
      <c r="C155" s="129"/>
      <c r="D155" s="128" t="s">
        <v>108</v>
      </c>
      <c r="E155" s="30">
        <f t="shared" si="2"/>
        <v>0</v>
      </c>
      <c r="F155" s="131" t="s">
        <v>4</v>
      </c>
    </row>
    <row r="156" spans="1:6" ht="26.25" customHeight="1" thickBot="1" x14ac:dyDescent="0.25">
      <c r="A156" s="130"/>
      <c r="B156" s="129"/>
      <c r="C156" s="129"/>
      <c r="D156" s="128" t="s">
        <v>109</v>
      </c>
      <c r="E156" s="30">
        <f t="shared" si="2"/>
        <v>0</v>
      </c>
      <c r="F156" s="131" t="s">
        <v>4</v>
      </c>
    </row>
    <row r="157" spans="1:6" ht="13.5" thickBot="1" x14ac:dyDescent="0.25">
      <c r="A157" s="129" t="s">
        <v>207</v>
      </c>
      <c r="B157" s="129" t="s">
        <v>75</v>
      </c>
      <c r="C157" s="129" t="s">
        <v>76</v>
      </c>
      <c r="D157" s="47" t="s">
        <v>101</v>
      </c>
      <c r="E157" s="30">
        <f>E158+E159+E160+E161+E162</f>
        <v>0</v>
      </c>
      <c r="F157" s="131" t="s">
        <v>4</v>
      </c>
    </row>
    <row r="158" spans="1:6" ht="13.5" thickBot="1" x14ac:dyDescent="0.25">
      <c r="A158" s="129"/>
      <c r="B158" s="129"/>
      <c r="C158" s="129"/>
      <c r="D158" s="128" t="s">
        <v>102</v>
      </c>
      <c r="E158" s="30">
        <v>0</v>
      </c>
      <c r="F158" s="131" t="s">
        <v>4</v>
      </c>
    </row>
    <row r="159" spans="1:6" ht="13.5" thickBot="1" x14ac:dyDescent="0.25">
      <c r="A159" s="129"/>
      <c r="B159" s="129"/>
      <c r="C159" s="129"/>
      <c r="D159" s="128" t="s">
        <v>103</v>
      </c>
      <c r="E159" s="30">
        <v>0</v>
      </c>
      <c r="F159" s="131" t="s">
        <v>4</v>
      </c>
    </row>
    <row r="160" spans="1:6" ht="13.5" thickBot="1" x14ac:dyDescent="0.25">
      <c r="A160" s="129"/>
      <c r="B160" s="129"/>
      <c r="C160" s="129"/>
      <c r="D160" s="128" t="s">
        <v>104</v>
      </c>
      <c r="E160" s="30">
        <v>0</v>
      </c>
      <c r="F160" s="131" t="s">
        <v>4</v>
      </c>
    </row>
    <row r="161" spans="1:6" ht="13.5" thickBot="1" x14ac:dyDescent="0.25">
      <c r="A161" s="129"/>
      <c r="B161" s="129"/>
      <c r="C161" s="129"/>
      <c r="D161" s="128" t="s">
        <v>108</v>
      </c>
      <c r="E161" s="30">
        <v>0</v>
      </c>
      <c r="F161" s="131" t="s">
        <v>4</v>
      </c>
    </row>
    <row r="162" spans="1:6" ht="13.5" thickBot="1" x14ac:dyDescent="0.25">
      <c r="A162" s="129"/>
      <c r="B162" s="129"/>
      <c r="C162" s="129"/>
      <c r="D162" s="128" t="s">
        <v>109</v>
      </c>
      <c r="E162" s="30">
        <v>0</v>
      </c>
      <c r="F162" s="131" t="s">
        <v>4</v>
      </c>
    </row>
    <row r="163" spans="1:6" ht="13.5" thickBot="1" x14ac:dyDescent="0.25">
      <c r="A163" s="129" t="s">
        <v>208</v>
      </c>
      <c r="B163" s="129" t="s">
        <v>75</v>
      </c>
      <c r="C163" s="129" t="s">
        <v>76</v>
      </c>
      <c r="D163" s="47" t="s">
        <v>101</v>
      </c>
      <c r="E163" s="30">
        <f>E164+E165+E166+E167+E168</f>
        <v>0</v>
      </c>
      <c r="F163" s="131" t="s">
        <v>4</v>
      </c>
    </row>
    <row r="164" spans="1:6" ht="13.5" thickBot="1" x14ac:dyDescent="0.25">
      <c r="A164" s="129"/>
      <c r="B164" s="129"/>
      <c r="C164" s="129"/>
      <c r="D164" s="128" t="s">
        <v>102</v>
      </c>
      <c r="E164" s="30">
        <v>0</v>
      </c>
      <c r="F164" s="131" t="s">
        <v>4</v>
      </c>
    </row>
    <row r="165" spans="1:6" ht="13.5" thickBot="1" x14ac:dyDescent="0.25">
      <c r="A165" s="129"/>
      <c r="B165" s="129"/>
      <c r="C165" s="129"/>
      <c r="D165" s="128" t="s">
        <v>103</v>
      </c>
      <c r="E165" s="30">
        <v>0</v>
      </c>
      <c r="F165" s="131" t="s">
        <v>4</v>
      </c>
    </row>
    <row r="166" spans="1:6" ht="13.5" thickBot="1" x14ac:dyDescent="0.25">
      <c r="A166" s="129"/>
      <c r="B166" s="129"/>
      <c r="C166" s="129"/>
      <c r="D166" s="128" t="s">
        <v>104</v>
      </c>
      <c r="E166" s="30">
        <v>0</v>
      </c>
      <c r="F166" s="131" t="s">
        <v>4</v>
      </c>
    </row>
    <row r="167" spans="1:6" ht="13.5" thickBot="1" x14ac:dyDescent="0.25">
      <c r="A167" s="129"/>
      <c r="B167" s="129"/>
      <c r="C167" s="129"/>
      <c r="D167" s="128" t="s">
        <v>108</v>
      </c>
      <c r="E167" s="30">
        <v>0</v>
      </c>
      <c r="F167" s="131" t="s">
        <v>4</v>
      </c>
    </row>
    <row r="168" spans="1:6" ht="13.5" thickBot="1" x14ac:dyDescent="0.25">
      <c r="A168" s="129"/>
      <c r="B168" s="129"/>
      <c r="C168" s="129"/>
      <c r="D168" s="128" t="s">
        <v>109</v>
      </c>
      <c r="E168" s="30">
        <v>0</v>
      </c>
      <c r="F168" s="131" t="s">
        <v>4</v>
      </c>
    </row>
    <row r="169" spans="1:6" ht="13.5" thickBot="1" x14ac:dyDescent="0.25">
      <c r="A169" s="62" t="s">
        <v>209</v>
      </c>
      <c r="B169" s="129" t="s">
        <v>75</v>
      </c>
      <c r="C169" s="129" t="s">
        <v>76</v>
      </c>
      <c r="D169" s="47" t="s">
        <v>101</v>
      </c>
      <c r="E169" s="30">
        <f>E170+E171+E172+E173+E174</f>
        <v>0</v>
      </c>
      <c r="F169" s="131" t="s">
        <v>4</v>
      </c>
    </row>
    <row r="170" spans="1:6" ht="13.5" thickBot="1" x14ac:dyDescent="0.25">
      <c r="A170" s="63"/>
      <c r="B170" s="129"/>
      <c r="C170" s="129"/>
      <c r="D170" s="128" t="s">
        <v>102</v>
      </c>
      <c r="E170" s="30">
        <v>0</v>
      </c>
      <c r="F170" s="131" t="s">
        <v>4</v>
      </c>
    </row>
    <row r="171" spans="1:6" ht="13.5" thickBot="1" x14ac:dyDescent="0.25">
      <c r="A171" s="63"/>
      <c r="B171" s="129"/>
      <c r="C171" s="129"/>
      <c r="D171" s="128" t="s">
        <v>103</v>
      </c>
      <c r="E171" s="30">
        <v>0</v>
      </c>
      <c r="F171" s="131" t="s">
        <v>4</v>
      </c>
    </row>
    <row r="172" spans="1:6" ht="13.5" thickBot="1" x14ac:dyDescent="0.25">
      <c r="A172" s="63"/>
      <c r="B172" s="129"/>
      <c r="C172" s="129"/>
      <c r="D172" s="128" t="s">
        <v>104</v>
      </c>
      <c r="E172" s="30">
        <v>0</v>
      </c>
      <c r="F172" s="131" t="s">
        <v>4</v>
      </c>
    </row>
    <row r="173" spans="1:6" ht="13.5" thickBot="1" x14ac:dyDescent="0.25">
      <c r="A173" s="63"/>
      <c r="B173" s="129"/>
      <c r="C173" s="129"/>
      <c r="D173" s="128" t="s">
        <v>108</v>
      </c>
      <c r="E173" s="30">
        <v>0</v>
      </c>
      <c r="F173" s="131" t="s">
        <v>4</v>
      </c>
    </row>
    <row r="174" spans="1:6" ht="29.25" customHeight="1" thickBot="1" x14ac:dyDescent="0.25">
      <c r="A174" s="64"/>
      <c r="B174" s="129"/>
      <c r="C174" s="129"/>
      <c r="D174" s="128" t="s">
        <v>109</v>
      </c>
      <c r="E174" s="30">
        <v>0</v>
      </c>
      <c r="F174" s="131" t="s">
        <v>4</v>
      </c>
    </row>
    <row r="175" spans="1:6" ht="13.5" thickBot="1" x14ac:dyDescent="0.25"/>
    <row r="176" spans="1:6" ht="13.5" outlineLevel="1" thickBot="1" x14ac:dyDescent="0.25">
      <c r="D176" s="47" t="s">
        <v>101</v>
      </c>
      <c r="E176" s="30">
        <f>E177+E178+E179+E180+E181</f>
        <v>455606</v>
      </c>
      <c r="F176" s="1">
        <f>E176-'перечень мер. пп 5 (2017-2021)'!F141</f>
        <v>0</v>
      </c>
    </row>
    <row r="177" spans="4:5" ht="13.5" outlineLevel="1" thickBot="1" x14ac:dyDescent="0.25">
      <c r="D177" s="128" t="s">
        <v>102</v>
      </c>
      <c r="E177" s="30">
        <f>E152+E134+E110+E98+E74+E8</f>
        <v>101222</v>
      </c>
    </row>
    <row r="178" spans="4:5" ht="13.5" outlineLevel="1" thickBot="1" x14ac:dyDescent="0.25">
      <c r="D178" s="128" t="s">
        <v>103</v>
      </c>
      <c r="E178" s="48">
        <f>E153+E135+E111+E99+E75+E9</f>
        <v>88596</v>
      </c>
    </row>
    <row r="179" spans="4:5" ht="13.5" outlineLevel="1" thickBot="1" x14ac:dyDescent="0.25">
      <c r="D179" s="128" t="s">
        <v>104</v>
      </c>
      <c r="E179" s="48">
        <f>E154+E136+E112+E100+E76+E10</f>
        <v>88596</v>
      </c>
    </row>
    <row r="180" spans="4:5" ht="13.5" outlineLevel="1" thickBot="1" x14ac:dyDescent="0.25">
      <c r="D180" s="128" t="s">
        <v>108</v>
      </c>
      <c r="E180" s="48">
        <f>E155+E137+E113+E101+E77+E11</f>
        <v>88596</v>
      </c>
    </row>
    <row r="181" spans="4:5" ht="13.5" outlineLevel="1" thickBot="1" x14ac:dyDescent="0.25">
      <c r="D181" s="128" t="s">
        <v>109</v>
      </c>
      <c r="E181" s="48">
        <f>E156+E138+E114+E102+E78+E12</f>
        <v>88596</v>
      </c>
    </row>
  </sheetData>
  <mergeCells count="84">
    <mergeCell ref="A61:A66"/>
    <mergeCell ref="B61:B66"/>
    <mergeCell ref="C61:C66"/>
    <mergeCell ref="A7:A24"/>
    <mergeCell ref="A169:A174"/>
    <mergeCell ref="A151:A156"/>
    <mergeCell ref="B151:B156"/>
    <mergeCell ref="C151:C156"/>
    <mergeCell ref="B169:B174"/>
    <mergeCell ref="C169:C174"/>
    <mergeCell ref="A157:A162"/>
    <mergeCell ref="B157:B162"/>
    <mergeCell ref="C157:C162"/>
    <mergeCell ref="A163:A168"/>
    <mergeCell ref="B163:B168"/>
    <mergeCell ref="C163:C168"/>
    <mergeCell ref="A133:A138"/>
    <mergeCell ref="B133:B138"/>
    <mergeCell ref="C133:C138"/>
    <mergeCell ref="A145:A150"/>
    <mergeCell ref="B145:B150"/>
    <mergeCell ref="C145:C150"/>
    <mergeCell ref="A139:A144"/>
    <mergeCell ref="B139:B144"/>
    <mergeCell ref="C139:C144"/>
    <mergeCell ref="A91:A96"/>
    <mergeCell ref="A127:A132"/>
    <mergeCell ref="B127:B132"/>
    <mergeCell ref="C127:C132"/>
    <mergeCell ref="B91:B96"/>
    <mergeCell ref="C91:C96"/>
    <mergeCell ref="A109:A114"/>
    <mergeCell ref="B109:B114"/>
    <mergeCell ref="C109:C114"/>
    <mergeCell ref="A115:A120"/>
    <mergeCell ref="B115:B120"/>
    <mergeCell ref="C115:C120"/>
    <mergeCell ref="A121:A126"/>
    <mergeCell ref="B121:B126"/>
    <mergeCell ref="C121:C126"/>
    <mergeCell ref="A97:A102"/>
    <mergeCell ref="B97:B102"/>
    <mergeCell ref="C97:C102"/>
    <mergeCell ref="A103:A108"/>
    <mergeCell ref="B103:B108"/>
    <mergeCell ref="C103:C108"/>
    <mergeCell ref="A3:F3"/>
    <mergeCell ref="C1:F1"/>
    <mergeCell ref="D5:E5"/>
    <mergeCell ref="A31:A36"/>
    <mergeCell ref="B31:B36"/>
    <mergeCell ref="C31:C36"/>
    <mergeCell ref="B13:B18"/>
    <mergeCell ref="C13:C18"/>
    <mergeCell ref="A25:A30"/>
    <mergeCell ref="B25:B30"/>
    <mergeCell ref="C25:C30"/>
    <mergeCell ref="A6:F6"/>
    <mergeCell ref="B19:B24"/>
    <mergeCell ref="C19:C24"/>
    <mergeCell ref="B7:B12"/>
    <mergeCell ref="C7:C12"/>
    <mergeCell ref="A79:A84"/>
    <mergeCell ref="B79:B84"/>
    <mergeCell ref="C79:C84"/>
    <mergeCell ref="A85:A90"/>
    <mergeCell ref="B85:B90"/>
    <mergeCell ref="C85:C90"/>
    <mergeCell ref="A37:A42"/>
    <mergeCell ref="B37:B42"/>
    <mergeCell ref="C37:C42"/>
    <mergeCell ref="A73:A78"/>
    <mergeCell ref="B73:B78"/>
    <mergeCell ref="C73:C78"/>
    <mergeCell ref="B43:B48"/>
    <mergeCell ref="A55:A60"/>
    <mergeCell ref="B55:B60"/>
    <mergeCell ref="C55:C60"/>
    <mergeCell ref="A67:A72"/>
    <mergeCell ref="B67:B72"/>
    <mergeCell ref="C67:C72"/>
    <mergeCell ref="C43:C54"/>
    <mergeCell ref="B49:B54"/>
    <mergeCell ref="A43:A54"/>
  </mergeCells>
  <pageMargins left="0.70866141732283472" right="0.70866141732283472" top="0.94488188976377963" bottom="0.74803149606299213" header="0.31496062992125984" footer="0.31496062992125984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5"/>
  <sheetViews>
    <sheetView topLeftCell="A4" workbookViewId="0">
      <selection activeCell="A4" sqref="A1:XFD1048576"/>
    </sheetView>
  </sheetViews>
  <sheetFormatPr defaultRowHeight="12.75" outlineLevelRow="1" x14ac:dyDescent="0.2"/>
  <cols>
    <col min="1" max="1" width="8.7109375" style="19" bestFit="1" customWidth="1"/>
    <col min="2" max="2" width="36.28515625" style="17" customWidth="1"/>
    <col min="3" max="3" width="12.5703125" style="18" bestFit="1" customWidth="1"/>
    <col min="4" max="4" width="24" style="18" customWidth="1"/>
    <col min="5" max="5" width="15.7109375" style="18" customWidth="1"/>
    <col min="6" max="6" width="14.42578125" style="18" customWidth="1"/>
    <col min="7" max="11" width="7.140625" style="19" customWidth="1"/>
    <col min="12" max="12" width="19.7109375" style="19" customWidth="1"/>
    <col min="13" max="13" width="41" style="18" customWidth="1"/>
    <col min="14" max="16384" width="9.140625" style="1"/>
  </cols>
  <sheetData>
    <row r="1" spans="1:15" ht="48.75" customHeight="1" x14ac:dyDescent="0.2">
      <c r="J1" s="65" t="s">
        <v>222</v>
      </c>
      <c r="K1" s="65"/>
      <c r="L1" s="65"/>
      <c r="M1" s="65"/>
      <c r="N1" s="15"/>
      <c r="O1" s="15"/>
    </row>
    <row r="3" spans="1:15" ht="54" customHeight="1" x14ac:dyDescent="0.2">
      <c r="A3" s="101" t="s">
        <v>257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5" ht="13.5" thickBot="1" x14ac:dyDescent="0.25"/>
    <row r="5" spans="1:15" ht="86.25" customHeight="1" thickBot="1" x14ac:dyDescent="0.25">
      <c r="A5" s="100" t="s">
        <v>16</v>
      </c>
      <c r="B5" s="100" t="s">
        <v>31</v>
      </c>
      <c r="C5" s="100" t="s">
        <v>32</v>
      </c>
      <c r="D5" s="100" t="s">
        <v>33</v>
      </c>
      <c r="E5" s="100" t="s">
        <v>34</v>
      </c>
      <c r="F5" s="100" t="s">
        <v>254</v>
      </c>
      <c r="G5" s="100" t="s">
        <v>35</v>
      </c>
      <c r="H5" s="100"/>
      <c r="I5" s="100"/>
      <c r="J5" s="100"/>
      <c r="K5" s="100"/>
      <c r="L5" s="100" t="s">
        <v>45</v>
      </c>
      <c r="M5" s="100" t="s">
        <v>36</v>
      </c>
    </row>
    <row r="6" spans="1:15" ht="13.5" thickBot="1" x14ac:dyDescent="0.25">
      <c r="A6" s="100"/>
      <c r="B6" s="100"/>
      <c r="C6" s="100"/>
      <c r="D6" s="100"/>
      <c r="E6" s="100"/>
      <c r="F6" s="100"/>
      <c r="G6" s="55">
        <v>2017</v>
      </c>
      <c r="H6" s="55">
        <v>2018</v>
      </c>
      <c r="I6" s="55">
        <v>2019</v>
      </c>
      <c r="J6" s="55">
        <v>2020</v>
      </c>
      <c r="K6" s="55">
        <v>2021</v>
      </c>
      <c r="L6" s="100"/>
      <c r="M6" s="100"/>
    </row>
    <row r="7" spans="1:15" ht="13.5" thickBot="1" x14ac:dyDescent="0.2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</row>
    <row r="8" spans="1:15" ht="13.5" thickBot="1" x14ac:dyDescent="0.25">
      <c r="A8" s="100" t="s">
        <v>37</v>
      </c>
      <c r="B8" s="92" t="s">
        <v>97</v>
      </c>
      <c r="C8" s="91"/>
      <c r="D8" s="25" t="s">
        <v>11</v>
      </c>
      <c r="E8" s="25"/>
      <c r="F8" s="53">
        <f t="shared" ref="F8:K8" si="0">F9+F10+F11+F12</f>
        <v>326357</v>
      </c>
      <c r="G8" s="53">
        <f t="shared" si="0"/>
        <v>61613</v>
      </c>
      <c r="H8" s="53">
        <f t="shared" si="0"/>
        <v>66186</v>
      </c>
      <c r="I8" s="53">
        <f t="shared" si="0"/>
        <v>66186</v>
      </c>
      <c r="J8" s="53">
        <f t="shared" si="0"/>
        <v>66186</v>
      </c>
      <c r="K8" s="53">
        <f t="shared" si="0"/>
        <v>66186</v>
      </c>
      <c r="L8" s="91" t="s">
        <v>155</v>
      </c>
      <c r="M8" s="91"/>
    </row>
    <row r="9" spans="1:15" ht="26.25" thickBot="1" x14ac:dyDescent="0.25">
      <c r="A9" s="100"/>
      <c r="B9" s="92"/>
      <c r="C9" s="91"/>
      <c r="D9" s="25" t="s">
        <v>264</v>
      </c>
      <c r="E9" s="53"/>
      <c r="F9" s="53">
        <f>G9+H9+I9+J9+K9</f>
        <v>3</v>
      </c>
      <c r="G9" s="53">
        <f>G15+G20+G25+G35+G30+G45</f>
        <v>3</v>
      </c>
      <c r="H9" s="53">
        <f t="shared" ref="G9:K10" si="1">H15+H20+H25+H35+H30+H45</f>
        <v>0</v>
      </c>
      <c r="I9" s="53">
        <f t="shared" si="1"/>
        <v>0</v>
      </c>
      <c r="J9" s="53">
        <f t="shared" si="1"/>
        <v>0</v>
      </c>
      <c r="K9" s="53">
        <f t="shared" si="1"/>
        <v>0</v>
      </c>
      <c r="L9" s="91"/>
      <c r="M9" s="91"/>
    </row>
    <row r="10" spans="1:15" ht="26.25" thickBot="1" x14ac:dyDescent="0.25">
      <c r="A10" s="100"/>
      <c r="B10" s="92"/>
      <c r="C10" s="91"/>
      <c r="D10" s="25" t="s">
        <v>12</v>
      </c>
      <c r="E10" s="53"/>
      <c r="F10" s="53">
        <f>G10+H10+I10+J10+K10</f>
        <v>0</v>
      </c>
      <c r="G10" s="53">
        <f t="shared" si="1"/>
        <v>0</v>
      </c>
      <c r="H10" s="53">
        <f t="shared" si="1"/>
        <v>0</v>
      </c>
      <c r="I10" s="53">
        <f t="shared" si="1"/>
        <v>0</v>
      </c>
      <c r="J10" s="53">
        <f t="shared" si="1"/>
        <v>0</v>
      </c>
      <c r="K10" s="53">
        <f t="shared" si="1"/>
        <v>0</v>
      </c>
      <c r="L10" s="91"/>
      <c r="M10" s="91"/>
    </row>
    <row r="11" spans="1:15" ht="13.5" thickBot="1" x14ac:dyDescent="0.25">
      <c r="A11" s="100"/>
      <c r="B11" s="92"/>
      <c r="C11" s="91"/>
      <c r="D11" s="25" t="s">
        <v>14</v>
      </c>
      <c r="E11" s="53"/>
      <c r="F11" s="53">
        <f>G11+H11+I11+J11+K11</f>
        <v>0</v>
      </c>
      <c r="G11" s="53">
        <f>G17+G22+G27+G37+G32+G47</f>
        <v>0</v>
      </c>
      <c r="H11" s="53">
        <f>H17+H22+H27+H37+H32+H47</f>
        <v>0</v>
      </c>
      <c r="I11" s="53">
        <f>I17+I22+I27+I37+I32+I47</f>
        <v>0</v>
      </c>
      <c r="J11" s="53">
        <f>J17+J22+J27+J37+J32+J47</f>
        <v>0</v>
      </c>
      <c r="K11" s="53">
        <v>0</v>
      </c>
      <c r="L11" s="91"/>
      <c r="M11" s="91"/>
    </row>
    <row r="12" spans="1:15" ht="26.25" thickBot="1" x14ac:dyDescent="0.25">
      <c r="A12" s="100"/>
      <c r="B12" s="92"/>
      <c r="C12" s="91"/>
      <c r="D12" s="25" t="s">
        <v>98</v>
      </c>
      <c r="E12" s="53"/>
      <c r="F12" s="53">
        <f>G12+H12+I12+J12+K12</f>
        <v>326354</v>
      </c>
      <c r="G12" s="53">
        <f>G18+G23+G28+G38+G33+G48+G43</f>
        <v>61610</v>
      </c>
      <c r="H12" s="53">
        <f>H18+H23+H28+H38+H33+H48</f>
        <v>66186</v>
      </c>
      <c r="I12" s="53">
        <f>I18+I23+I28+I38+I33+I48</f>
        <v>66186</v>
      </c>
      <c r="J12" s="53">
        <f>J18+J23+J28+J38+J33+J48</f>
        <v>66186</v>
      </c>
      <c r="K12" s="53">
        <f>K18+K23+K28+K38+K33+K48</f>
        <v>66186</v>
      </c>
      <c r="L12" s="91"/>
      <c r="M12" s="91"/>
    </row>
    <row r="13" spans="1:15" s="13" customFormat="1" ht="29.25" customHeight="1" thickBot="1" x14ac:dyDescent="0.25">
      <c r="A13" s="55" t="s">
        <v>79</v>
      </c>
      <c r="B13" s="96" t="s">
        <v>80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4" spans="1:15" ht="13.5" thickBot="1" x14ac:dyDescent="0.25">
      <c r="A14" s="100" t="s">
        <v>39</v>
      </c>
      <c r="B14" s="92" t="s">
        <v>227</v>
      </c>
      <c r="C14" s="91" t="s">
        <v>154</v>
      </c>
      <c r="D14" s="25" t="s">
        <v>11</v>
      </c>
      <c r="E14" s="53"/>
      <c r="F14" s="53">
        <f t="shared" ref="F14:K14" si="2">F15+F16+F17+F18</f>
        <v>154298</v>
      </c>
      <c r="G14" s="53">
        <f>G15+G16+G17+G18</f>
        <v>29938</v>
      </c>
      <c r="H14" s="53">
        <f t="shared" si="2"/>
        <v>31090</v>
      </c>
      <c r="I14" s="53">
        <f t="shared" si="2"/>
        <v>31090</v>
      </c>
      <c r="J14" s="53">
        <f t="shared" si="2"/>
        <v>31090</v>
      </c>
      <c r="K14" s="53">
        <f t="shared" si="2"/>
        <v>31090</v>
      </c>
      <c r="L14" s="91" t="s">
        <v>155</v>
      </c>
      <c r="M14" s="91" t="s">
        <v>81</v>
      </c>
    </row>
    <row r="15" spans="1:15" ht="26.25" thickBot="1" x14ac:dyDescent="0.25">
      <c r="A15" s="100"/>
      <c r="B15" s="92"/>
      <c r="C15" s="91"/>
      <c r="D15" s="25" t="s">
        <v>13</v>
      </c>
      <c r="E15" s="53"/>
      <c r="F15" s="53">
        <f>G15+H15+I15+J15+K15</f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91"/>
      <c r="M15" s="91"/>
    </row>
    <row r="16" spans="1:15" ht="26.25" thickBot="1" x14ac:dyDescent="0.25">
      <c r="A16" s="100"/>
      <c r="B16" s="92"/>
      <c r="C16" s="91"/>
      <c r="D16" s="25" t="s">
        <v>12</v>
      </c>
      <c r="E16" s="53"/>
      <c r="F16" s="53">
        <f>G16+H16+I16+J16+K16</f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91"/>
      <c r="M16" s="91"/>
    </row>
    <row r="17" spans="1:13" ht="13.5" thickBot="1" x14ac:dyDescent="0.25">
      <c r="A17" s="100"/>
      <c r="B17" s="92"/>
      <c r="C17" s="91"/>
      <c r="D17" s="25" t="s">
        <v>38</v>
      </c>
      <c r="E17" s="53"/>
      <c r="F17" s="53">
        <f>G17+H17+I17+J17+K17</f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91"/>
      <c r="M17" s="91"/>
    </row>
    <row r="18" spans="1:13" ht="26.25" thickBot="1" x14ac:dyDescent="0.25">
      <c r="A18" s="100"/>
      <c r="B18" s="92"/>
      <c r="C18" s="91"/>
      <c r="D18" s="25" t="s">
        <v>40</v>
      </c>
      <c r="E18" s="53"/>
      <c r="F18" s="53">
        <f>G18+H18+I18+J18+K18</f>
        <v>154298</v>
      </c>
      <c r="G18" s="53">
        <v>29938</v>
      </c>
      <c r="H18" s="53">
        <v>31090</v>
      </c>
      <c r="I18" s="53">
        <v>31090</v>
      </c>
      <c r="J18" s="53">
        <v>31090</v>
      </c>
      <c r="K18" s="53">
        <v>31090</v>
      </c>
      <c r="L18" s="91"/>
      <c r="M18" s="91"/>
    </row>
    <row r="19" spans="1:13" ht="76.5" customHeight="1" thickBot="1" x14ac:dyDescent="0.25">
      <c r="A19" s="100" t="s">
        <v>126</v>
      </c>
      <c r="B19" s="92" t="s">
        <v>125</v>
      </c>
      <c r="C19" s="91" t="s">
        <v>154</v>
      </c>
      <c r="D19" s="25" t="s">
        <v>11</v>
      </c>
      <c r="E19" s="53"/>
      <c r="F19" s="53">
        <f t="shared" ref="F19:K19" si="3">F20+F21+F22+F23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91" t="s">
        <v>155</v>
      </c>
      <c r="M19" s="91"/>
    </row>
    <row r="20" spans="1:13" ht="26.25" thickBot="1" x14ac:dyDescent="0.25">
      <c r="A20" s="100"/>
      <c r="B20" s="92"/>
      <c r="C20" s="91"/>
      <c r="D20" s="25" t="s">
        <v>13</v>
      </c>
      <c r="E20" s="53"/>
      <c r="F20" s="53">
        <f>G20+H20+I20+J20+K20</f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91"/>
      <c r="M20" s="91"/>
    </row>
    <row r="21" spans="1:13" ht="26.25" thickBot="1" x14ac:dyDescent="0.25">
      <c r="A21" s="100"/>
      <c r="B21" s="92"/>
      <c r="C21" s="91"/>
      <c r="D21" s="25" t="s">
        <v>12</v>
      </c>
      <c r="E21" s="53"/>
      <c r="F21" s="53">
        <f>G21+H21+I21+J21+K21</f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91"/>
      <c r="M21" s="91"/>
    </row>
    <row r="22" spans="1:13" ht="13.5" thickBot="1" x14ac:dyDescent="0.25">
      <c r="A22" s="100"/>
      <c r="B22" s="92"/>
      <c r="C22" s="91"/>
      <c r="D22" s="25" t="s">
        <v>38</v>
      </c>
      <c r="E22" s="53"/>
      <c r="F22" s="53">
        <f>G22+H22+I22+J22+K22</f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91"/>
      <c r="M22" s="91"/>
    </row>
    <row r="23" spans="1:13" ht="26.25" thickBot="1" x14ac:dyDescent="0.25">
      <c r="A23" s="100"/>
      <c r="B23" s="92"/>
      <c r="C23" s="91"/>
      <c r="D23" s="25" t="s">
        <v>40</v>
      </c>
      <c r="E23" s="53"/>
      <c r="F23" s="53">
        <f>G23+H23+I23+J23+K23</f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91"/>
      <c r="M23" s="91"/>
    </row>
    <row r="24" spans="1:13" ht="36" customHeight="1" thickBot="1" x14ac:dyDescent="0.25">
      <c r="A24" s="100" t="s">
        <v>133</v>
      </c>
      <c r="B24" s="92" t="s">
        <v>197</v>
      </c>
      <c r="C24" s="91" t="s">
        <v>154</v>
      </c>
      <c r="D24" s="25" t="s">
        <v>11</v>
      </c>
      <c r="E24" s="53"/>
      <c r="F24" s="53">
        <f t="shared" ref="F24:K24" si="4">F25+F26+F27+F28</f>
        <v>31766</v>
      </c>
      <c r="G24" s="53">
        <f>G25+G26+G27+G28</f>
        <v>3914</v>
      </c>
      <c r="H24" s="53">
        <f t="shared" si="4"/>
        <v>6963</v>
      </c>
      <c r="I24" s="53">
        <f t="shared" si="4"/>
        <v>6963</v>
      </c>
      <c r="J24" s="53">
        <f t="shared" si="4"/>
        <v>6963</v>
      </c>
      <c r="K24" s="53">
        <f t="shared" si="4"/>
        <v>6963</v>
      </c>
      <c r="L24" s="91" t="s">
        <v>155</v>
      </c>
      <c r="M24" s="91" t="s">
        <v>144</v>
      </c>
    </row>
    <row r="25" spans="1:13" ht="26.25" thickBot="1" x14ac:dyDescent="0.25">
      <c r="A25" s="100"/>
      <c r="B25" s="92"/>
      <c r="C25" s="91"/>
      <c r="D25" s="25" t="s">
        <v>13</v>
      </c>
      <c r="E25" s="53"/>
      <c r="F25" s="53">
        <f>G25+H25+I25+J25+K25</f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91"/>
      <c r="M25" s="91"/>
    </row>
    <row r="26" spans="1:13" ht="26.25" thickBot="1" x14ac:dyDescent="0.25">
      <c r="A26" s="100"/>
      <c r="B26" s="92"/>
      <c r="C26" s="91"/>
      <c r="D26" s="25" t="s">
        <v>12</v>
      </c>
      <c r="E26" s="53"/>
      <c r="F26" s="53">
        <f>G26+H26+I26+J26+K26</f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91"/>
      <c r="M26" s="91"/>
    </row>
    <row r="27" spans="1:13" ht="13.5" thickBot="1" x14ac:dyDescent="0.25">
      <c r="A27" s="100"/>
      <c r="B27" s="92"/>
      <c r="C27" s="91"/>
      <c r="D27" s="25" t="s">
        <v>38</v>
      </c>
      <c r="E27" s="53"/>
      <c r="F27" s="53">
        <f>G27+H27+I27+J27+K27</f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91"/>
      <c r="M27" s="91"/>
    </row>
    <row r="28" spans="1:13" ht="26.25" thickBot="1" x14ac:dyDescent="0.25">
      <c r="A28" s="100"/>
      <c r="B28" s="92"/>
      <c r="C28" s="91"/>
      <c r="D28" s="25" t="s">
        <v>40</v>
      </c>
      <c r="E28" s="53"/>
      <c r="F28" s="53">
        <f>G28+H28+I28+J28+K28</f>
        <v>31766</v>
      </c>
      <c r="G28" s="53">
        <v>3914</v>
      </c>
      <c r="H28" s="53">
        <v>6963</v>
      </c>
      <c r="I28" s="53">
        <v>6963</v>
      </c>
      <c r="J28" s="53">
        <v>6963</v>
      </c>
      <c r="K28" s="53">
        <v>6963</v>
      </c>
      <c r="L28" s="91"/>
      <c r="M28" s="91"/>
    </row>
    <row r="29" spans="1:13" ht="13.5" thickBot="1" x14ac:dyDescent="0.25">
      <c r="A29" s="102" t="s">
        <v>134</v>
      </c>
      <c r="B29" s="92" t="s">
        <v>198</v>
      </c>
      <c r="C29" s="91" t="s">
        <v>154</v>
      </c>
      <c r="D29" s="25" t="s">
        <v>11</v>
      </c>
      <c r="E29" s="53"/>
      <c r="F29" s="53">
        <f t="shared" ref="F29:K29" si="5">F30+F31+F32+F33</f>
        <v>134698</v>
      </c>
      <c r="G29" s="53">
        <f t="shared" si="5"/>
        <v>26326</v>
      </c>
      <c r="H29" s="53">
        <f t="shared" si="5"/>
        <v>27093</v>
      </c>
      <c r="I29" s="53">
        <f t="shared" si="5"/>
        <v>27093</v>
      </c>
      <c r="J29" s="53">
        <f t="shared" si="5"/>
        <v>27093</v>
      </c>
      <c r="K29" s="53">
        <f t="shared" si="5"/>
        <v>27093</v>
      </c>
      <c r="L29" s="91" t="s">
        <v>155</v>
      </c>
      <c r="M29" s="91" t="s">
        <v>144</v>
      </c>
    </row>
    <row r="30" spans="1:13" ht="26.25" thickBot="1" x14ac:dyDescent="0.25">
      <c r="A30" s="102"/>
      <c r="B30" s="92"/>
      <c r="C30" s="91"/>
      <c r="D30" s="25" t="s">
        <v>13</v>
      </c>
      <c r="E30" s="53"/>
      <c r="F30" s="53">
        <f>G30+H30+I30+J30+K30</f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91"/>
      <c r="M30" s="91"/>
    </row>
    <row r="31" spans="1:13" ht="26.25" thickBot="1" x14ac:dyDescent="0.25">
      <c r="A31" s="102"/>
      <c r="B31" s="92"/>
      <c r="C31" s="91"/>
      <c r="D31" s="25" t="s">
        <v>12</v>
      </c>
      <c r="E31" s="53"/>
      <c r="F31" s="53">
        <f>G31+H31+I31+J31+K31</f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91"/>
      <c r="M31" s="91"/>
    </row>
    <row r="32" spans="1:13" ht="13.5" thickBot="1" x14ac:dyDescent="0.25">
      <c r="A32" s="102"/>
      <c r="B32" s="92"/>
      <c r="C32" s="91"/>
      <c r="D32" s="25" t="s">
        <v>38</v>
      </c>
      <c r="E32" s="53"/>
      <c r="F32" s="53">
        <f>G32+H32+I32+J32+K32</f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91"/>
      <c r="M32" s="91"/>
    </row>
    <row r="33" spans="1:13" ht="26.25" thickBot="1" x14ac:dyDescent="0.25">
      <c r="A33" s="102"/>
      <c r="B33" s="92"/>
      <c r="C33" s="91"/>
      <c r="D33" s="25" t="s">
        <v>40</v>
      </c>
      <c r="E33" s="53"/>
      <c r="F33" s="53">
        <f>G33+H33+I33+J33+K33</f>
        <v>134698</v>
      </c>
      <c r="G33" s="53">
        <v>26326</v>
      </c>
      <c r="H33" s="53">
        <v>27093</v>
      </c>
      <c r="I33" s="53">
        <v>27093</v>
      </c>
      <c r="J33" s="53">
        <v>27093</v>
      </c>
      <c r="K33" s="53">
        <v>27093</v>
      </c>
      <c r="L33" s="91"/>
      <c r="M33" s="91"/>
    </row>
    <row r="34" spans="1:13" ht="13.5" thickBot="1" x14ac:dyDescent="0.25">
      <c r="A34" s="102" t="s">
        <v>135</v>
      </c>
      <c r="B34" s="92" t="s">
        <v>228</v>
      </c>
      <c r="C34" s="91" t="s">
        <v>154</v>
      </c>
      <c r="D34" s="25" t="s">
        <v>11</v>
      </c>
      <c r="E34" s="53"/>
      <c r="F34" s="53">
        <f t="shared" ref="F34:K34" si="6">F35+F36+F37+F38</f>
        <v>5585</v>
      </c>
      <c r="G34" s="53">
        <f t="shared" si="6"/>
        <v>1425</v>
      </c>
      <c r="H34" s="53">
        <f t="shared" si="6"/>
        <v>1040</v>
      </c>
      <c r="I34" s="53">
        <f t="shared" si="6"/>
        <v>1040</v>
      </c>
      <c r="J34" s="53">
        <f t="shared" si="6"/>
        <v>1040</v>
      </c>
      <c r="K34" s="53">
        <f t="shared" si="6"/>
        <v>1040</v>
      </c>
      <c r="L34" s="91" t="s">
        <v>155</v>
      </c>
      <c r="M34" s="91" t="s">
        <v>82</v>
      </c>
    </row>
    <row r="35" spans="1:13" ht="26.25" thickBot="1" x14ac:dyDescent="0.25">
      <c r="A35" s="102"/>
      <c r="B35" s="92"/>
      <c r="C35" s="91"/>
      <c r="D35" s="25" t="s">
        <v>13</v>
      </c>
      <c r="E35" s="53"/>
      <c r="F35" s="53">
        <f>G35+H35+I35+J35+K35</f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91"/>
      <c r="M35" s="91"/>
    </row>
    <row r="36" spans="1:13" ht="26.25" thickBot="1" x14ac:dyDescent="0.25">
      <c r="A36" s="102"/>
      <c r="B36" s="92"/>
      <c r="C36" s="91"/>
      <c r="D36" s="25" t="s">
        <v>12</v>
      </c>
      <c r="E36" s="53"/>
      <c r="F36" s="53">
        <f>G36+H36+I36+J36+K36</f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91"/>
      <c r="M36" s="91"/>
    </row>
    <row r="37" spans="1:13" ht="13.5" thickBot="1" x14ac:dyDescent="0.25">
      <c r="A37" s="102"/>
      <c r="B37" s="92"/>
      <c r="C37" s="91"/>
      <c r="D37" s="25" t="s">
        <v>38</v>
      </c>
      <c r="E37" s="53"/>
      <c r="F37" s="53">
        <f>G37+H37+I37+J37+K37</f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91"/>
      <c r="M37" s="91"/>
    </row>
    <row r="38" spans="1:13" ht="26.25" thickBot="1" x14ac:dyDescent="0.25">
      <c r="A38" s="102"/>
      <c r="B38" s="92"/>
      <c r="C38" s="91"/>
      <c r="D38" s="25" t="s">
        <v>83</v>
      </c>
      <c r="E38" s="53"/>
      <c r="F38" s="53">
        <f>G38+H38+I38+J38+K38</f>
        <v>5585</v>
      </c>
      <c r="G38" s="53">
        <v>1425</v>
      </c>
      <c r="H38" s="53">
        <v>1040</v>
      </c>
      <c r="I38" s="53">
        <v>1040</v>
      </c>
      <c r="J38" s="53">
        <v>1040</v>
      </c>
      <c r="K38" s="53">
        <v>1040</v>
      </c>
      <c r="L38" s="91"/>
      <c r="M38" s="91"/>
    </row>
    <row r="39" spans="1:13" ht="13.5" thickBot="1" x14ac:dyDescent="0.25">
      <c r="A39" s="102" t="s">
        <v>157</v>
      </c>
      <c r="B39" s="97" t="s">
        <v>229</v>
      </c>
      <c r="C39" s="93" t="s">
        <v>214</v>
      </c>
      <c r="D39" s="25" t="s">
        <v>11</v>
      </c>
      <c r="E39" s="53"/>
      <c r="F39" s="53">
        <f t="shared" ref="F39:F42" si="7">SUM(G39:K39)</f>
        <v>7</v>
      </c>
      <c r="G39" s="53">
        <f>SUM(G40:G43)</f>
        <v>7</v>
      </c>
      <c r="H39" s="53">
        <f t="shared" ref="H39:K39" si="8">SUM(H40:H43)</f>
        <v>0</v>
      </c>
      <c r="I39" s="53">
        <f t="shared" si="8"/>
        <v>0</v>
      </c>
      <c r="J39" s="53">
        <f t="shared" si="8"/>
        <v>0</v>
      </c>
      <c r="K39" s="53">
        <f t="shared" si="8"/>
        <v>0</v>
      </c>
      <c r="L39" s="91" t="s">
        <v>155</v>
      </c>
      <c r="M39" s="93" t="s">
        <v>215</v>
      </c>
    </row>
    <row r="40" spans="1:13" ht="27" customHeight="1" thickBot="1" x14ac:dyDescent="0.25">
      <c r="A40" s="102"/>
      <c r="B40" s="98"/>
      <c r="C40" s="94"/>
      <c r="D40" s="25" t="s">
        <v>13</v>
      </c>
      <c r="E40" s="53"/>
      <c r="F40" s="53">
        <f t="shared" si="7"/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91"/>
      <c r="M40" s="94"/>
    </row>
    <row r="41" spans="1:13" ht="28.5" customHeight="1" thickBot="1" x14ac:dyDescent="0.25">
      <c r="A41" s="102"/>
      <c r="B41" s="98"/>
      <c r="C41" s="94"/>
      <c r="D41" s="25" t="s">
        <v>12</v>
      </c>
      <c r="E41" s="53"/>
      <c r="F41" s="53">
        <f t="shared" si="7"/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91"/>
      <c r="M41" s="94"/>
    </row>
    <row r="42" spans="1:13" ht="15.75" customHeight="1" thickBot="1" x14ac:dyDescent="0.25">
      <c r="A42" s="102"/>
      <c r="B42" s="98"/>
      <c r="C42" s="94"/>
      <c r="D42" s="25" t="s">
        <v>38</v>
      </c>
      <c r="E42" s="53"/>
      <c r="F42" s="53">
        <f t="shared" si="7"/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91"/>
      <c r="M42" s="94"/>
    </row>
    <row r="43" spans="1:13" ht="29.25" customHeight="1" thickBot="1" x14ac:dyDescent="0.25">
      <c r="A43" s="102"/>
      <c r="B43" s="99"/>
      <c r="C43" s="95"/>
      <c r="D43" s="25" t="s">
        <v>83</v>
      </c>
      <c r="E43" s="53"/>
      <c r="F43" s="53">
        <f>SUM(G43:K43)</f>
        <v>7</v>
      </c>
      <c r="G43" s="53">
        <v>7</v>
      </c>
      <c r="H43" s="53">
        <v>0</v>
      </c>
      <c r="I43" s="53">
        <v>0</v>
      </c>
      <c r="J43" s="53">
        <v>0</v>
      </c>
      <c r="K43" s="53">
        <v>0</v>
      </c>
      <c r="L43" s="91"/>
      <c r="M43" s="95"/>
    </row>
    <row r="44" spans="1:13" ht="13.5" thickBot="1" x14ac:dyDescent="0.25">
      <c r="A44" s="102" t="s">
        <v>217</v>
      </c>
      <c r="B44" s="92" t="s">
        <v>230</v>
      </c>
      <c r="C44" s="91" t="s">
        <v>154</v>
      </c>
      <c r="D44" s="25" t="s">
        <v>11</v>
      </c>
      <c r="E44" s="53"/>
      <c r="F44" s="53">
        <f t="shared" ref="F44:K44" si="9">F45+F46+F47+F48</f>
        <v>3</v>
      </c>
      <c r="G44" s="53">
        <f t="shared" si="9"/>
        <v>3</v>
      </c>
      <c r="H44" s="53">
        <f t="shared" si="9"/>
        <v>0</v>
      </c>
      <c r="I44" s="53">
        <f t="shared" si="9"/>
        <v>0</v>
      </c>
      <c r="J44" s="53">
        <f t="shared" si="9"/>
        <v>0</v>
      </c>
      <c r="K44" s="53">
        <f t="shared" si="9"/>
        <v>0</v>
      </c>
      <c r="L44" s="91" t="s">
        <v>155</v>
      </c>
      <c r="M44" s="91" t="s">
        <v>158</v>
      </c>
    </row>
    <row r="45" spans="1:13" ht="26.25" thickBot="1" x14ac:dyDescent="0.25">
      <c r="A45" s="102"/>
      <c r="B45" s="92"/>
      <c r="C45" s="91"/>
      <c r="D45" s="25" t="s">
        <v>13</v>
      </c>
      <c r="E45" s="53"/>
      <c r="F45" s="53">
        <f>G45+H45+I45+J45+K45</f>
        <v>3</v>
      </c>
      <c r="G45" s="53">
        <v>3</v>
      </c>
      <c r="H45" s="53">
        <v>0</v>
      </c>
      <c r="I45" s="53">
        <v>0</v>
      </c>
      <c r="J45" s="53">
        <v>0</v>
      </c>
      <c r="K45" s="53">
        <v>0</v>
      </c>
      <c r="L45" s="91"/>
      <c r="M45" s="91"/>
    </row>
    <row r="46" spans="1:13" ht="26.25" thickBot="1" x14ac:dyDescent="0.25">
      <c r="A46" s="102"/>
      <c r="B46" s="92"/>
      <c r="C46" s="91"/>
      <c r="D46" s="25" t="s">
        <v>12</v>
      </c>
      <c r="E46" s="53"/>
      <c r="F46" s="53">
        <f>G46+H46+I46+J46+K46</f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91"/>
      <c r="M46" s="91"/>
    </row>
    <row r="47" spans="1:13" ht="13.5" thickBot="1" x14ac:dyDescent="0.25">
      <c r="A47" s="102"/>
      <c r="B47" s="92"/>
      <c r="C47" s="91"/>
      <c r="D47" s="25" t="s">
        <v>38</v>
      </c>
      <c r="E47" s="53"/>
      <c r="F47" s="53">
        <f>G47+H47+I47+J47+K47</f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91"/>
      <c r="M47" s="91"/>
    </row>
    <row r="48" spans="1:13" ht="26.25" thickBot="1" x14ac:dyDescent="0.25">
      <c r="A48" s="102"/>
      <c r="B48" s="92"/>
      <c r="C48" s="91"/>
      <c r="D48" s="25" t="s">
        <v>83</v>
      </c>
      <c r="E48" s="53"/>
      <c r="F48" s="53">
        <f>G48+H48+I48+J48+K48</f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91"/>
      <c r="M48" s="91"/>
    </row>
    <row r="49" spans="1:13" ht="13.5" thickBot="1" x14ac:dyDescent="0.25">
      <c r="A49" s="100" t="s">
        <v>41</v>
      </c>
      <c r="B49" s="92" t="s">
        <v>87</v>
      </c>
      <c r="C49" s="91"/>
      <c r="D49" s="53" t="s">
        <v>11</v>
      </c>
      <c r="E49" s="53"/>
      <c r="F49" s="53">
        <f t="shared" ref="F49:K49" si="10">F50+F51+F52+F53</f>
        <v>23391</v>
      </c>
      <c r="G49" s="53">
        <f t="shared" si="10"/>
        <v>3475</v>
      </c>
      <c r="H49" s="53">
        <f t="shared" si="10"/>
        <v>4979</v>
      </c>
      <c r="I49" s="53">
        <f t="shared" si="10"/>
        <v>4979</v>
      </c>
      <c r="J49" s="53">
        <f t="shared" si="10"/>
        <v>4979</v>
      </c>
      <c r="K49" s="53">
        <f t="shared" si="10"/>
        <v>4979</v>
      </c>
      <c r="L49" s="91" t="s">
        <v>155</v>
      </c>
      <c r="M49" s="91"/>
    </row>
    <row r="50" spans="1:13" ht="26.25" thickBot="1" x14ac:dyDescent="0.25">
      <c r="A50" s="100"/>
      <c r="B50" s="92"/>
      <c r="C50" s="91"/>
      <c r="D50" s="25" t="s">
        <v>13</v>
      </c>
      <c r="E50" s="53"/>
      <c r="F50" s="53">
        <f>G50+H50+I50+J50+K50</f>
        <v>0</v>
      </c>
      <c r="G50" s="53">
        <f t="shared" ref="G50:K53" si="11">G56+G61+G66</f>
        <v>0</v>
      </c>
      <c r="H50" s="53">
        <f t="shared" si="11"/>
        <v>0</v>
      </c>
      <c r="I50" s="53">
        <f t="shared" si="11"/>
        <v>0</v>
      </c>
      <c r="J50" s="53">
        <f t="shared" si="11"/>
        <v>0</v>
      </c>
      <c r="K50" s="53">
        <f t="shared" si="11"/>
        <v>0</v>
      </c>
      <c r="L50" s="91"/>
      <c r="M50" s="91"/>
    </row>
    <row r="51" spans="1:13" ht="26.25" thickBot="1" x14ac:dyDescent="0.25">
      <c r="A51" s="100"/>
      <c r="B51" s="92"/>
      <c r="C51" s="91"/>
      <c r="D51" s="25" t="s">
        <v>12</v>
      </c>
      <c r="E51" s="53"/>
      <c r="F51" s="53">
        <f>G51+H51+I51+J51+K51</f>
        <v>0</v>
      </c>
      <c r="G51" s="53">
        <f t="shared" si="11"/>
        <v>0</v>
      </c>
      <c r="H51" s="53">
        <f t="shared" si="11"/>
        <v>0</v>
      </c>
      <c r="I51" s="53">
        <f t="shared" si="11"/>
        <v>0</v>
      </c>
      <c r="J51" s="53">
        <f t="shared" si="11"/>
        <v>0</v>
      </c>
      <c r="K51" s="53">
        <f t="shared" si="11"/>
        <v>0</v>
      </c>
      <c r="L51" s="91"/>
      <c r="M51" s="91"/>
    </row>
    <row r="52" spans="1:13" ht="13.5" thickBot="1" x14ac:dyDescent="0.25">
      <c r="A52" s="100"/>
      <c r="B52" s="92"/>
      <c r="C52" s="91"/>
      <c r="D52" s="25" t="s">
        <v>38</v>
      </c>
      <c r="E52" s="53"/>
      <c r="F52" s="53">
        <f>G52+H52+I52+J52+K52</f>
        <v>0</v>
      </c>
      <c r="G52" s="53">
        <f t="shared" si="11"/>
        <v>0</v>
      </c>
      <c r="H52" s="53">
        <f t="shared" si="11"/>
        <v>0</v>
      </c>
      <c r="I52" s="53">
        <f t="shared" si="11"/>
        <v>0</v>
      </c>
      <c r="J52" s="53">
        <f t="shared" si="11"/>
        <v>0</v>
      </c>
      <c r="K52" s="53">
        <f t="shared" si="11"/>
        <v>0</v>
      </c>
      <c r="L52" s="91"/>
      <c r="M52" s="91"/>
    </row>
    <row r="53" spans="1:13" ht="26.25" thickBot="1" x14ac:dyDescent="0.25">
      <c r="A53" s="100"/>
      <c r="B53" s="92"/>
      <c r="C53" s="91"/>
      <c r="D53" s="25" t="s">
        <v>85</v>
      </c>
      <c r="E53" s="53"/>
      <c r="F53" s="53">
        <f>G53+H53+I53+J53+K53</f>
        <v>23391</v>
      </c>
      <c r="G53" s="53">
        <f>G59+G64+G69</f>
        <v>3475</v>
      </c>
      <c r="H53" s="53">
        <f t="shared" si="11"/>
        <v>4979</v>
      </c>
      <c r="I53" s="53">
        <f t="shared" si="11"/>
        <v>4979</v>
      </c>
      <c r="J53" s="53">
        <f t="shared" si="11"/>
        <v>4979</v>
      </c>
      <c r="K53" s="53">
        <f t="shared" si="11"/>
        <v>4979</v>
      </c>
      <c r="L53" s="91"/>
      <c r="M53" s="91"/>
    </row>
    <row r="54" spans="1:13" s="13" customFormat="1" ht="28.5" customHeight="1" thickBot="1" x14ac:dyDescent="0.25">
      <c r="A54" s="55" t="s">
        <v>86</v>
      </c>
      <c r="B54" s="96" t="s">
        <v>211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</row>
    <row r="55" spans="1:13" ht="13.5" thickBot="1" x14ac:dyDescent="0.25">
      <c r="A55" s="100" t="s">
        <v>42</v>
      </c>
      <c r="B55" s="92" t="s">
        <v>216</v>
      </c>
      <c r="C55" s="91" t="s">
        <v>154</v>
      </c>
      <c r="D55" s="25" t="s">
        <v>11</v>
      </c>
      <c r="E55" s="53"/>
      <c r="F55" s="53">
        <f t="shared" ref="F55:K55" si="12">F56+F57+F58+F59</f>
        <v>18400</v>
      </c>
      <c r="G55" s="53">
        <f t="shared" si="12"/>
        <v>2348</v>
      </c>
      <c r="H55" s="53">
        <f t="shared" si="12"/>
        <v>4013</v>
      </c>
      <c r="I55" s="53">
        <f t="shared" si="12"/>
        <v>4013</v>
      </c>
      <c r="J55" s="53">
        <f t="shared" si="12"/>
        <v>4013</v>
      </c>
      <c r="K55" s="53">
        <f t="shared" si="12"/>
        <v>4013</v>
      </c>
      <c r="L55" s="91" t="s">
        <v>155</v>
      </c>
      <c r="M55" s="91" t="s">
        <v>147</v>
      </c>
    </row>
    <row r="56" spans="1:13" ht="26.25" thickBot="1" x14ac:dyDescent="0.25">
      <c r="A56" s="100"/>
      <c r="B56" s="92"/>
      <c r="C56" s="91"/>
      <c r="D56" s="25" t="s">
        <v>13</v>
      </c>
      <c r="E56" s="53"/>
      <c r="F56" s="53">
        <f>G56+H56+I56+J56+K56</f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91"/>
      <c r="M56" s="91"/>
    </row>
    <row r="57" spans="1:13" ht="37.5" customHeight="1" thickBot="1" x14ac:dyDescent="0.25">
      <c r="A57" s="100"/>
      <c r="B57" s="92"/>
      <c r="C57" s="91"/>
      <c r="D57" s="25" t="s">
        <v>12</v>
      </c>
      <c r="E57" s="53"/>
      <c r="F57" s="53">
        <f>G57+H57+I57+J57+K57</f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91"/>
      <c r="M57" s="91"/>
    </row>
    <row r="58" spans="1:13" ht="13.5" thickBot="1" x14ac:dyDescent="0.25">
      <c r="A58" s="100"/>
      <c r="B58" s="92"/>
      <c r="C58" s="91"/>
      <c r="D58" s="25" t="s">
        <v>38</v>
      </c>
      <c r="E58" s="53"/>
      <c r="F58" s="53">
        <f>G58+H58+I58+J58+K58</f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91"/>
      <c r="M58" s="91"/>
    </row>
    <row r="59" spans="1:13" ht="41.25" customHeight="1" thickBot="1" x14ac:dyDescent="0.25">
      <c r="A59" s="100"/>
      <c r="B59" s="92"/>
      <c r="C59" s="91"/>
      <c r="D59" s="25" t="s">
        <v>40</v>
      </c>
      <c r="E59" s="53"/>
      <c r="F59" s="53">
        <f>G59+H59+I59+J59+K59</f>
        <v>18400</v>
      </c>
      <c r="G59" s="53">
        <v>2348</v>
      </c>
      <c r="H59" s="53">
        <v>4013</v>
      </c>
      <c r="I59" s="53">
        <v>4013</v>
      </c>
      <c r="J59" s="53">
        <v>4013</v>
      </c>
      <c r="K59" s="53">
        <v>4013</v>
      </c>
      <c r="L59" s="91"/>
      <c r="M59" s="91"/>
    </row>
    <row r="60" spans="1:13" ht="28.5" customHeight="1" thickBot="1" x14ac:dyDescent="0.25">
      <c r="A60" s="102" t="s">
        <v>43</v>
      </c>
      <c r="B60" s="92" t="s">
        <v>231</v>
      </c>
      <c r="C60" s="91" t="s">
        <v>154</v>
      </c>
      <c r="D60" s="25" t="s">
        <v>11</v>
      </c>
      <c r="E60" s="53"/>
      <c r="F60" s="53">
        <f t="shared" ref="F60:K60" si="13">F61+F62+F63+F64</f>
        <v>0</v>
      </c>
      <c r="G60" s="53">
        <f t="shared" si="13"/>
        <v>0</v>
      </c>
      <c r="H60" s="53">
        <f t="shared" si="13"/>
        <v>0</v>
      </c>
      <c r="I60" s="53">
        <f t="shared" si="13"/>
        <v>0</v>
      </c>
      <c r="J60" s="53">
        <f t="shared" si="13"/>
        <v>0</v>
      </c>
      <c r="K60" s="53">
        <f t="shared" si="13"/>
        <v>0</v>
      </c>
      <c r="L60" s="91" t="s">
        <v>155</v>
      </c>
      <c r="M60" s="91"/>
    </row>
    <row r="61" spans="1:13" ht="36.75" customHeight="1" thickBot="1" x14ac:dyDescent="0.25">
      <c r="A61" s="102"/>
      <c r="B61" s="92"/>
      <c r="C61" s="91"/>
      <c r="D61" s="25" t="s">
        <v>13</v>
      </c>
      <c r="E61" s="53"/>
      <c r="F61" s="53">
        <f>G61+H61+I61+J61+K61</f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91"/>
      <c r="M61" s="91"/>
    </row>
    <row r="62" spans="1:13" ht="33" customHeight="1" thickBot="1" x14ac:dyDescent="0.25">
      <c r="A62" s="102"/>
      <c r="B62" s="92"/>
      <c r="C62" s="91"/>
      <c r="D62" s="25" t="s">
        <v>12</v>
      </c>
      <c r="E62" s="53"/>
      <c r="F62" s="53">
        <f>G62+H62+I62+J62+K62</f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91"/>
      <c r="M62" s="91"/>
    </row>
    <row r="63" spans="1:13" ht="26.25" customHeight="1" thickBot="1" x14ac:dyDescent="0.25">
      <c r="A63" s="102"/>
      <c r="B63" s="92"/>
      <c r="C63" s="91"/>
      <c r="D63" s="25" t="s">
        <v>38</v>
      </c>
      <c r="E63" s="53"/>
      <c r="F63" s="53">
        <f>G63+H63+I63+J63+K63</f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91"/>
      <c r="M63" s="91"/>
    </row>
    <row r="64" spans="1:13" ht="43.5" customHeight="1" thickBot="1" x14ac:dyDescent="0.25">
      <c r="A64" s="102"/>
      <c r="B64" s="92"/>
      <c r="C64" s="91"/>
      <c r="D64" s="25" t="s">
        <v>40</v>
      </c>
      <c r="E64" s="53"/>
      <c r="F64" s="53">
        <f>G64+H64+I64+J64+K64</f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91"/>
      <c r="M64" s="91"/>
    </row>
    <row r="65" spans="1:13" ht="24.75" customHeight="1" thickBot="1" x14ac:dyDescent="0.25">
      <c r="A65" s="103" t="s">
        <v>136</v>
      </c>
      <c r="B65" s="97" t="s">
        <v>232</v>
      </c>
      <c r="C65" s="91" t="s">
        <v>154</v>
      </c>
      <c r="D65" s="25" t="s">
        <v>11</v>
      </c>
      <c r="E65" s="53"/>
      <c r="F65" s="53">
        <f>SUM(G65:K65)</f>
        <v>4991</v>
      </c>
      <c r="G65" s="53">
        <f>SUM(G66:G69)</f>
        <v>1127</v>
      </c>
      <c r="H65" s="53">
        <f>SUM(H66:H69)</f>
        <v>966</v>
      </c>
      <c r="I65" s="53">
        <f>SUM(I66:I69)</f>
        <v>966</v>
      </c>
      <c r="J65" s="53">
        <f>SUM(J66:J69)</f>
        <v>966</v>
      </c>
      <c r="K65" s="53">
        <f>SUM(K66:K69)</f>
        <v>966</v>
      </c>
      <c r="L65" s="91" t="s">
        <v>155</v>
      </c>
      <c r="M65" s="93" t="s">
        <v>84</v>
      </c>
    </row>
    <row r="66" spans="1:13" ht="27.75" customHeight="1" thickBot="1" x14ac:dyDescent="0.25">
      <c r="A66" s="104"/>
      <c r="B66" s="98"/>
      <c r="C66" s="91"/>
      <c r="D66" s="25" t="s">
        <v>13</v>
      </c>
      <c r="E66" s="53"/>
      <c r="F66" s="53">
        <f>SUM(G66:K66)</f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91"/>
      <c r="M66" s="94"/>
    </row>
    <row r="67" spans="1:13" ht="32.25" customHeight="1" thickBot="1" x14ac:dyDescent="0.25">
      <c r="A67" s="104"/>
      <c r="B67" s="98"/>
      <c r="C67" s="91"/>
      <c r="D67" s="25" t="s">
        <v>12</v>
      </c>
      <c r="E67" s="53"/>
      <c r="F67" s="53">
        <f>SUM(G67:K67)</f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91"/>
      <c r="M67" s="94"/>
    </row>
    <row r="68" spans="1:13" ht="28.5" customHeight="1" thickBot="1" x14ac:dyDescent="0.25">
      <c r="A68" s="104"/>
      <c r="B68" s="98"/>
      <c r="C68" s="91"/>
      <c r="D68" s="25" t="s">
        <v>38</v>
      </c>
      <c r="E68" s="53"/>
      <c r="F68" s="53">
        <f>SUM(G68:K68)</f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91"/>
      <c r="M68" s="94"/>
    </row>
    <row r="69" spans="1:13" ht="30" customHeight="1" thickBot="1" x14ac:dyDescent="0.25">
      <c r="A69" s="105"/>
      <c r="B69" s="99"/>
      <c r="C69" s="91"/>
      <c r="D69" s="25" t="s">
        <v>40</v>
      </c>
      <c r="E69" s="53"/>
      <c r="F69" s="53">
        <f>SUM(G69:K69)</f>
        <v>4991</v>
      </c>
      <c r="G69" s="53">
        <v>1127</v>
      </c>
      <c r="H69" s="53">
        <v>966</v>
      </c>
      <c r="I69" s="53">
        <v>966</v>
      </c>
      <c r="J69" s="53">
        <v>966</v>
      </c>
      <c r="K69" s="53">
        <v>966</v>
      </c>
      <c r="L69" s="91"/>
      <c r="M69" s="95"/>
    </row>
    <row r="70" spans="1:13" ht="13.5" thickBot="1" x14ac:dyDescent="0.25">
      <c r="A70" s="100">
        <v>3</v>
      </c>
      <c r="B70" s="92" t="s">
        <v>127</v>
      </c>
      <c r="C70" s="91"/>
      <c r="D70" s="25" t="s">
        <v>11</v>
      </c>
      <c r="E70" s="53"/>
      <c r="F70" s="53">
        <f t="shared" ref="F70:K70" si="14">F71+F72+F73+F74</f>
        <v>24639</v>
      </c>
      <c r="G70" s="53">
        <f t="shared" si="14"/>
        <v>6679</v>
      </c>
      <c r="H70" s="53">
        <f t="shared" si="14"/>
        <v>4490</v>
      </c>
      <c r="I70" s="53">
        <f t="shared" si="14"/>
        <v>4490</v>
      </c>
      <c r="J70" s="53">
        <f t="shared" si="14"/>
        <v>4490</v>
      </c>
      <c r="K70" s="53">
        <f t="shared" si="14"/>
        <v>4490</v>
      </c>
      <c r="L70" s="91" t="s">
        <v>155</v>
      </c>
      <c r="M70" s="91"/>
    </row>
    <row r="71" spans="1:13" ht="26.25" thickBot="1" x14ac:dyDescent="0.25">
      <c r="A71" s="100"/>
      <c r="B71" s="92"/>
      <c r="C71" s="91"/>
      <c r="D71" s="25" t="s">
        <v>13</v>
      </c>
      <c r="E71" s="53"/>
      <c r="F71" s="53">
        <f>G71+H71+I71+J71+K71</f>
        <v>0</v>
      </c>
      <c r="G71" s="53">
        <f t="shared" ref="G71:K74" si="15">G77</f>
        <v>0</v>
      </c>
      <c r="H71" s="53">
        <f t="shared" si="15"/>
        <v>0</v>
      </c>
      <c r="I71" s="53">
        <f t="shared" si="15"/>
        <v>0</v>
      </c>
      <c r="J71" s="53">
        <f t="shared" si="15"/>
        <v>0</v>
      </c>
      <c r="K71" s="53">
        <f t="shared" si="15"/>
        <v>0</v>
      </c>
      <c r="L71" s="91"/>
      <c r="M71" s="91"/>
    </row>
    <row r="72" spans="1:13" ht="26.25" thickBot="1" x14ac:dyDescent="0.25">
      <c r="A72" s="100"/>
      <c r="B72" s="92"/>
      <c r="C72" s="91"/>
      <c r="D72" s="25" t="s">
        <v>12</v>
      </c>
      <c r="E72" s="53"/>
      <c r="F72" s="53">
        <f>G72+H72+I72+J72+K72</f>
        <v>0</v>
      </c>
      <c r="G72" s="53">
        <f t="shared" si="15"/>
        <v>0</v>
      </c>
      <c r="H72" s="53">
        <f t="shared" si="15"/>
        <v>0</v>
      </c>
      <c r="I72" s="53">
        <f t="shared" si="15"/>
        <v>0</v>
      </c>
      <c r="J72" s="53">
        <f t="shared" si="15"/>
        <v>0</v>
      </c>
      <c r="K72" s="53">
        <f t="shared" si="15"/>
        <v>0</v>
      </c>
      <c r="L72" s="91"/>
      <c r="M72" s="91"/>
    </row>
    <row r="73" spans="1:13" ht="13.5" thickBot="1" x14ac:dyDescent="0.25">
      <c r="A73" s="100"/>
      <c r="B73" s="92"/>
      <c r="C73" s="91"/>
      <c r="D73" s="25" t="s">
        <v>38</v>
      </c>
      <c r="E73" s="53"/>
      <c r="F73" s="53">
        <f>G73+H73+I73+J73+K73</f>
        <v>0</v>
      </c>
      <c r="G73" s="53">
        <f t="shared" si="15"/>
        <v>0</v>
      </c>
      <c r="H73" s="53">
        <f t="shared" si="15"/>
        <v>0</v>
      </c>
      <c r="I73" s="53">
        <f t="shared" si="15"/>
        <v>0</v>
      </c>
      <c r="J73" s="53">
        <f t="shared" si="15"/>
        <v>0</v>
      </c>
      <c r="K73" s="53">
        <f t="shared" si="15"/>
        <v>0</v>
      </c>
      <c r="L73" s="91"/>
      <c r="M73" s="91"/>
    </row>
    <row r="74" spans="1:13" ht="26.25" thickBot="1" x14ac:dyDescent="0.25">
      <c r="A74" s="100"/>
      <c r="B74" s="92"/>
      <c r="C74" s="91"/>
      <c r="D74" s="25" t="s">
        <v>40</v>
      </c>
      <c r="E74" s="53"/>
      <c r="F74" s="53">
        <f>G74+H74+I74+J74+K74</f>
        <v>24639</v>
      </c>
      <c r="G74" s="53">
        <f t="shared" si="15"/>
        <v>6679</v>
      </c>
      <c r="H74" s="53">
        <f t="shared" si="15"/>
        <v>4490</v>
      </c>
      <c r="I74" s="53">
        <f t="shared" si="15"/>
        <v>4490</v>
      </c>
      <c r="J74" s="53">
        <f t="shared" si="15"/>
        <v>4490</v>
      </c>
      <c r="K74" s="53">
        <f t="shared" si="15"/>
        <v>4490</v>
      </c>
      <c r="L74" s="91"/>
      <c r="M74" s="91"/>
    </row>
    <row r="75" spans="1:13" ht="28.5" customHeight="1" thickBot="1" x14ac:dyDescent="0.25">
      <c r="A75" s="24" t="s">
        <v>88</v>
      </c>
      <c r="B75" s="96" t="s">
        <v>128</v>
      </c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</row>
    <row r="76" spans="1:13" ht="58.5" customHeight="1" thickBot="1" x14ac:dyDescent="0.25">
      <c r="A76" s="102" t="s">
        <v>44</v>
      </c>
      <c r="B76" s="92" t="s">
        <v>233</v>
      </c>
      <c r="C76" s="91" t="s">
        <v>154</v>
      </c>
      <c r="D76" s="25" t="s">
        <v>11</v>
      </c>
      <c r="E76" s="53"/>
      <c r="F76" s="53">
        <f t="shared" ref="F76:K76" si="16">F77+F78+F79+F80</f>
        <v>24639</v>
      </c>
      <c r="G76" s="53">
        <f t="shared" si="16"/>
        <v>6679</v>
      </c>
      <c r="H76" s="53">
        <f t="shared" si="16"/>
        <v>4490</v>
      </c>
      <c r="I76" s="53">
        <f t="shared" si="16"/>
        <v>4490</v>
      </c>
      <c r="J76" s="53">
        <f t="shared" si="16"/>
        <v>4490</v>
      </c>
      <c r="K76" s="53">
        <f t="shared" si="16"/>
        <v>4490</v>
      </c>
      <c r="L76" s="91" t="s">
        <v>155</v>
      </c>
      <c r="M76" s="93" t="s">
        <v>148</v>
      </c>
    </row>
    <row r="77" spans="1:13" ht="49.5" customHeight="1" thickBot="1" x14ac:dyDescent="0.25">
      <c r="A77" s="102"/>
      <c r="B77" s="92"/>
      <c r="C77" s="91"/>
      <c r="D77" s="25" t="s">
        <v>13</v>
      </c>
      <c r="E77" s="53"/>
      <c r="F77" s="53">
        <f>G77+H77+I77+J77+K77</f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91"/>
      <c r="M77" s="94"/>
    </row>
    <row r="78" spans="1:13" ht="46.5" customHeight="1" thickBot="1" x14ac:dyDescent="0.25">
      <c r="A78" s="102"/>
      <c r="B78" s="92"/>
      <c r="C78" s="91"/>
      <c r="D78" s="25" t="s">
        <v>12</v>
      </c>
      <c r="E78" s="53"/>
      <c r="F78" s="53">
        <f>G78+H78+I78+J78+K78</f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91"/>
      <c r="M78" s="94" t="s">
        <v>152</v>
      </c>
    </row>
    <row r="79" spans="1:13" ht="49.5" customHeight="1" thickBot="1" x14ac:dyDescent="0.25">
      <c r="A79" s="102"/>
      <c r="B79" s="92"/>
      <c r="C79" s="91"/>
      <c r="D79" s="25" t="s">
        <v>38</v>
      </c>
      <c r="E79" s="53"/>
      <c r="F79" s="53">
        <f>G79+H79+I79+J79+K79</f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91"/>
      <c r="M79" s="94"/>
    </row>
    <row r="80" spans="1:13" ht="47.25" customHeight="1" thickBot="1" x14ac:dyDescent="0.25">
      <c r="A80" s="102"/>
      <c r="B80" s="92"/>
      <c r="C80" s="91"/>
      <c r="D80" s="25" t="s">
        <v>40</v>
      </c>
      <c r="E80" s="53"/>
      <c r="F80" s="53">
        <f>G80+H80+I80+J80+K80</f>
        <v>24639</v>
      </c>
      <c r="G80" s="53">
        <v>6679</v>
      </c>
      <c r="H80" s="53">
        <v>4490</v>
      </c>
      <c r="I80" s="53">
        <v>4490</v>
      </c>
      <c r="J80" s="53">
        <v>4490</v>
      </c>
      <c r="K80" s="53">
        <v>4490</v>
      </c>
      <c r="L80" s="91"/>
      <c r="M80" s="95"/>
    </row>
    <row r="81" spans="1:13" ht="13.5" thickBot="1" x14ac:dyDescent="0.25">
      <c r="A81" s="100">
        <v>4</v>
      </c>
      <c r="B81" s="92" t="s">
        <v>129</v>
      </c>
      <c r="C81" s="91"/>
      <c r="D81" s="25" t="s">
        <v>11</v>
      </c>
      <c r="E81" s="53"/>
      <c r="F81" s="53">
        <f>F82+F83+F84+F85</f>
        <v>81219</v>
      </c>
      <c r="G81" s="53">
        <f t="shared" ref="G81:K84" si="17">G87+G92+G97</f>
        <v>29455</v>
      </c>
      <c r="H81" s="53">
        <f t="shared" si="17"/>
        <v>12941</v>
      </c>
      <c r="I81" s="53">
        <f t="shared" si="17"/>
        <v>12941</v>
      </c>
      <c r="J81" s="53">
        <f>J82+J83+J84+J85</f>
        <v>12941</v>
      </c>
      <c r="K81" s="53">
        <f>K87+K92+K97</f>
        <v>12941</v>
      </c>
      <c r="L81" s="91" t="s">
        <v>155</v>
      </c>
      <c r="M81" s="91"/>
    </row>
    <row r="82" spans="1:13" ht="26.25" thickBot="1" x14ac:dyDescent="0.25">
      <c r="A82" s="100"/>
      <c r="B82" s="92"/>
      <c r="C82" s="91"/>
      <c r="D82" s="25" t="s">
        <v>13</v>
      </c>
      <c r="E82" s="53"/>
      <c r="F82" s="53">
        <f>G82+H82+I82+J82+K82</f>
        <v>0</v>
      </c>
      <c r="G82" s="53">
        <f t="shared" si="17"/>
        <v>0</v>
      </c>
      <c r="H82" s="53">
        <f t="shared" si="17"/>
        <v>0</v>
      </c>
      <c r="I82" s="53">
        <f t="shared" si="17"/>
        <v>0</v>
      </c>
      <c r="J82" s="53">
        <f t="shared" si="17"/>
        <v>0</v>
      </c>
      <c r="K82" s="53">
        <f t="shared" si="17"/>
        <v>0</v>
      </c>
      <c r="L82" s="91"/>
      <c r="M82" s="91"/>
    </row>
    <row r="83" spans="1:13" ht="26.25" thickBot="1" x14ac:dyDescent="0.25">
      <c r="A83" s="100"/>
      <c r="B83" s="92"/>
      <c r="C83" s="91"/>
      <c r="D83" s="25" t="s">
        <v>12</v>
      </c>
      <c r="E83" s="53"/>
      <c r="F83" s="53">
        <f>G83+H83+I83+J83+K83</f>
        <v>0</v>
      </c>
      <c r="G83" s="53">
        <f t="shared" si="17"/>
        <v>0</v>
      </c>
      <c r="H83" s="53">
        <f t="shared" si="17"/>
        <v>0</v>
      </c>
      <c r="I83" s="53">
        <f t="shared" si="17"/>
        <v>0</v>
      </c>
      <c r="J83" s="53">
        <f t="shared" si="17"/>
        <v>0</v>
      </c>
      <c r="K83" s="53">
        <f t="shared" si="17"/>
        <v>0</v>
      </c>
      <c r="L83" s="91"/>
      <c r="M83" s="91"/>
    </row>
    <row r="84" spans="1:13" ht="13.5" thickBot="1" x14ac:dyDescent="0.25">
      <c r="A84" s="100"/>
      <c r="B84" s="92"/>
      <c r="C84" s="91"/>
      <c r="D84" s="25" t="s">
        <v>38</v>
      </c>
      <c r="E84" s="53"/>
      <c r="F84" s="53">
        <f>G84+H84+I84+J84+K84</f>
        <v>0</v>
      </c>
      <c r="G84" s="53">
        <f t="shared" si="17"/>
        <v>0</v>
      </c>
      <c r="H84" s="53">
        <f t="shared" si="17"/>
        <v>0</v>
      </c>
      <c r="I84" s="53">
        <f t="shared" si="17"/>
        <v>0</v>
      </c>
      <c r="J84" s="53">
        <f t="shared" si="17"/>
        <v>0</v>
      </c>
      <c r="K84" s="53">
        <f t="shared" si="17"/>
        <v>0</v>
      </c>
      <c r="L84" s="91"/>
      <c r="M84" s="91"/>
    </row>
    <row r="85" spans="1:13" ht="26.25" thickBot="1" x14ac:dyDescent="0.25">
      <c r="A85" s="100"/>
      <c r="B85" s="92"/>
      <c r="C85" s="91"/>
      <c r="D85" s="25" t="s">
        <v>40</v>
      </c>
      <c r="E85" s="53"/>
      <c r="F85" s="53">
        <f>G85+H85+I85+J85+K85</f>
        <v>81219</v>
      </c>
      <c r="G85" s="53">
        <f>G91+G96+G101</f>
        <v>29455</v>
      </c>
      <c r="H85" s="53">
        <f>H91+H96+H101</f>
        <v>12941</v>
      </c>
      <c r="I85" s="53">
        <f>I91+I96+I101</f>
        <v>12941</v>
      </c>
      <c r="J85" s="53">
        <f>J91+J96+J101</f>
        <v>12941</v>
      </c>
      <c r="K85" s="53">
        <f>K91+K96+K101</f>
        <v>12941</v>
      </c>
      <c r="L85" s="91"/>
      <c r="M85" s="91"/>
    </row>
    <row r="86" spans="1:13" ht="28.5" customHeight="1" thickBot="1" x14ac:dyDescent="0.25">
      <c r="A86" s="24" t="s">
        <v>89</v>
      </c>
      <c r="B86" s="96" t="s">
        <v>130</v>
      </c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</row>
    <row r="87" spans="1:13" ht="42" customHeight="1" thickBot="1" x14ac:dyDescent="0.25">
      <c r="A87" s="102" t="s">
        <v>90</v>
      </c>
      <c r="B87" s="92" t="s">
        <v>234</v>
      </c>
      <c r="C87" s="91" t="s">
        <v>154</v>
      </c>
      <c r="D87" s="25" t="s">
        <v>11</v>
      </c>
      <c r="E87" s="53"/>
      <c r="F87" s="53">
        <f t="shared" ref="F87:K87" si="18">F88+F89+F90+F91</f>
        <v>9295</v>
      </c>
      <c r="G87" s="53">
        <f t="shared" si="18"/>
        <v>731</v>
      </c>
      <c r="H87" s="53">
        <f t="shared" si="18"/>
        <v>2141</v>
      </c>
      <c r="I87" s="53">
        <f t="shared" si="18"/>
        <v>2141</v>
      </c>
      <c r="J87" s="53">
        <f t="shared" si="18"/>
        <v>2141</v>
      </c>
      <c r="K87" s="53">
        <f t="shared" si="18"/>
        <v>2141</v>
      </c>
      <c r="L87" s="91" t="s">
        <v>155</v>
      </c>
      <c r="M87" s="91" t="s">
        <v>151</v>
      </c>
    </row>
    <row r="88" spans="1:13" ht="26.25" thickBot="1" x14ac:dyDescent="0.25">
      <c r="A88" s="102"/>
      <c r="B88" s="92"/>
      <c r="C88" s="91"/>
      <c r="D88" s="25" t="s">
        <v>13</v>
      </c>
      <c r="E88" s="53"/>
      <c r="F88" s="53">
        <f>G88+H88+I88+J88+K88</f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91"/>
      <c r="M88" s="91"/>
    </row>
    <row r="89" spans="1:13" ht="26.25" thickBot="1" x14ac:dyDescent="0.25">
      <c r="A89" s="102"/>
      <c r="B89" s="92"/>
      <c r="C89" s="91"/>
      <c r="D89" s="25" t="s">
        <v>12</v>
      </c>
      <c r="E89" s="53"/>
      <c r="F89" s="53">
        <f>G89+H89+I89+J89+K89</f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91"/>
      <c r="M89" s="91"/>
    </row>
    <row r="90" spans="1:13" ht="13.5" thickBot="1" x14ac:dyDescent="0.25">
      <c r="A90" s="102"/>
      <c r="B90" s="92"/>
      <c r="C90" s="91"/>
      <c r="D90" s="25" t="s">
        <v>38</v>
      </c>
      <c r="E90" s="53"/>
      <c r="F90" s="53">
        <f>G90+H90+I90+J90+K90</f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91"/>
      <c r="M90" s="91"/>
    </row>
    <row r="91" spans="1:13" ht="26.25" thickBot="1" x14ac:dyDescent="0.25">
      <c r="A91" s="102"/>
      <c r="B91" s="92"/>
      <c r="C91" s="91"/>
      <c r="D91" s="25" t="s">
        <v>40</v>
      </c>
      <c r="E91" s="53"/>
      <c r="F91" s="53">
        <f>G91+H91+I91+J91+K91</f>
        <v>9295</v>
      </c>
      <c r="G91" s="53">
        <v>731</v>
      </c>
      <c r="H91" s="53">
        <v>2141</v>
      </c>
      <c r="I91" s="53">
        <v>2141</v>
      </c>
      <c r="J91" s="53">
        <v>2141</v>
      </c>
      <c r="K91" s="53">
        <v>2141</v>
      </c>
      <c r="L91" s="91"/>
      <c r="M91" s="91"/>
    </row>
    <row r="92" spans="1:13" ht="30.75" customHeight="1" thickBot="1" x14ac:dyDescent="0.25">
      <c r="A92" s="103" t="s">
        <v>91</v>
      </c>
      <c r="B92" s="97" t="s">
        <v>235</v>
      </c>
      <c r="C92" s="91" t="s">
        <v>154</v>
      </c>
      <c r="D92" s="25" t="s">
        <v>11</v>
      </c>
      <c r="E92" s="53"/>
      <c r="F92" s="53">
        <f t="shared" ref="F92:K92" si="19">F93+F94+F95+F96</f>
        <v>4803</v>
      </c>
      <c r="G92" s="53">
        <f t="shared" si="19"/>
        <v>683</v>
      </c>
      <c r="H92" s="53">
        <f t="shared" si="19"/>
        <v>1030</v>
      </c>
      <c r="I92" s="53">
        <f t="shared" si="19"/>
        <v>1030</v>
      </c>
      <c r="J92" s="53">
        <f t="shared" si="19"/>
        <v>1030</v>
      </c>
      <c r="K92" s="53">
        <f t="shared" si="19"/>
        <v>1030</v>
      </c>
      <c r="L92" s="91" t="s">
        <v>155</v>
      </c>
      <c r="M92" s="93" t="s">
        <v>116</v>
      </c>
    </row>
    <row r="93" spans="1:13" ht="33" customHeight="1" thickBot="1" x14ac:dyDescent="0.25">
      <c r="A93" s="104"/>
      <c r="B93" s="98"/>
      <c r="C93" s="91"/>
      <c r="D93" s="25" t="s">
        <v>13</v>
      </c>
      <c r="E93" s="53"/>
      <c r="F93" s="53">
        <f>G93+H93+I93+J93+K93</f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91"/>
      <c r="M93" s="94"/>
    </row>
    <row r="94" spans="1:13" ht="31.5" customHeight="1" thickBot="1" x14ac:dyDescent="0.25">
      <c r="A94" s="104"/>
      <c r="B94" s="98"/>
      <c r="C94" s="91"/>
      <c r="D94" s="25" t="s">
        <v>12</v>
      </c>
      <c r="E94" s="53"/>
      <c r="F94" s="53">
        <f>G94+H94+I94+J94+K94</f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91"/>
      <c r="M94" s="94"/>
    </row>
    <row r="95" spans="1:13" ht="28.5" customHeight="1" thickBot="1" x14ac:dyDescent="0.25">
      <c r="A95" s="104"/>
      <c r="B95" s="98"/>
      <c r="C95" s="91"/>
      <c r="D95" s="25" t="s">
        <v>38</v>
      </c>
      <c r="E95" s="53"/>
      <c r="F95" s="53">
        <f>G95+H95+I95+J95+K95</f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91"/>
      <c r="M95" s="94"/>
    </row>
    <row r="96" spans="1:13" ht="35.25" customHeight="1" thickBot="1" x14ac:dyDescent="0.25">
      <c r="A96" s="105"/>
      <c r="B96" s="99"/>
      <c r="C96" s="91"/>
      <c r="D96" s="25" t="s">
        <v>40</v>
      </c>
      <c r="E96" s="53"/>
      <c r="F96" s="53">
        <f>G96+H96+I96+J96+K96</f>
        <v>4803</v>
      </c>
      <c r="G96" s="53">
        <v>683</v>
      </c>
      <c r="H96" s="53">
        <v>1030</v>
      </c>
      <c r="I96" s="53">
        <v>1030</v>
      </c>
      <c r="J96" s="53">
        <v>1030</v>
      </c>
      <c r="K96" s="53">
        <v>1030</v>
      </c>
      <c r="L96" s="91"/>
      <c r="M96" s="95"/>
    </row>
    <row r="97" spans="1:13" ht="13.5" thickBot="1" x14ac:dyDescent="0.25">
      <c r="A97" s="102" t="s">
        <v>137</v>
      </c>
      <c r="B97" s="97" t="s">
        <v>236</v>
      </c>
      <c r="C97" s="91" t="s">
        <v>154</v>
      </c>
      <c r="D97" s="25" t="s">
        <v>11</v>
      </c>
      <c r="E97" s="53"/>
      <c r="F97" s="53">
        <f t="shared" ref="F97:K97" si="20">F98+F99+F100+F101</f>
        <v>67121</v>
      </c>
      <c r="G97" s="53">
        <f t="shared" si="20"/>
        <v>28041</v>
      </c>
      <c r="H97" s="53">
        <f t="shared" si="20"/>
        <v>9770</v>
      </c>
      <c r="I97" s="53">
        <f t="shared" si="20"/>
        <v>9770</v>
      </c>
      <c r="J97" s="53">
        <f t="shared" si="20"/>
        <v>9770</v>
      </c>
      <c r="K97" s="53">
        <f t="shared" si="20"/>
        <v>9770</v>
      </c>
      <c r="L97" s="91" t="s">
        <v>155</v>
      </c>
      <c r="M97" s="91" t="s">
        <v>153</v>
      </c>
    </row>
    <row r="98" spans="1:13" ht="26.25" thickBot="1" x14ac:dyDescent="0.25">
      <c r="A98" s="102"/>
      <c r="B98" s="98"/>
      <c r="C98" s="91"/>
      <c r="D98" s="25" t="s">
        <v>13</v>
      </c>
      <c r="E98" s="53"/>
      <c r="F98" s="53">
        <f>G98+H98+I98+J98+K98</f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91"/>
      <c r="M98" s="91"/>
    </row>
    <row r="99" spans="1:13" ht="26.25" thickBot="1" x14ac:dyDescent="0.25">
      <c r="A99" s="102"/>
      <c r="B99" s="98"/>
      <c r="C99" s="91"/>
      <c r="D99" s="25" t="s">
        <v>12</v>
      </c>
      <c r="E99" s="53"/>
      <c r="F99" s="53">
        <f>G99+H99+I99+J99+K99</f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91"/>
      <c r="M99" s="91"/>
    </row>
    <row r="100" spans="1:13" ht="13.5" thickBot="1" x14ac:dyDescent="0.25">
      <c r="A100" s="102"/>
      <c r="B100" s="98"/>
      <c r="C100" s="91"/>
      <c r="D100" s="25" t="s">
        <v>38</v>
      </c>
      <c r="E100" s="53"/>
      <c r="F100" s="53">
        <f>G100+H100+I100+J100+K100</f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91"/>
      <c r="M100" s="91"/>
    </row>
    <row r="101" spans="1:13" ht="26.25" thickBot="1" x14ac:dyDescent="0.25">
      <c r="A101" s="102"/>
      <c r="B101" s="99"/>
      <c r="C101" s="91"/>
      <c r="D101" s="25" t="s">
        <v>40</v>
      </c>
      <c r="E101" s="53"/>
      <c r="F101" s="53">
        <f>G101+H101+I101+J101+K101</f>
        <v>67121</v>
      </c>
      <c r="G101" s="53">
        <v>28041</v>
      </c>
      <c r="H101" s="53">
        <v>9770</v>
      </c>
      <c r="I101" s="53">
        <v>9770</v>
      </c>
      <c r="J101" s="53">
        <v>9770</v>
      </c>
      <c r="K101" s="53">
        <v>9770</v>
      </c>
      <c r="L101" s="91"/>
      <c r="M101" s="91"/>
    </row>
    <row r="102" spans="1:13" ht="13.5" thickBot="1" x14ac:dyDescent="0.25">
      <c r="A102" s="106">
        <v>5</v>
      </c>
      <c r="B102" s="97" t="s">
        <v>237</v>
      </c>
      <c r="C102" s="93"/>
      <c r="D102" s="25" t="s">
        <v>11</v>
      </c>
      <c r="E102" s="53"/>
      <c r="F102" s="53">
        <f t="shared" ref="F102:K102" si="21">F103+F104+F105+F106</f>
        <v>0</v>
      </c>
      <c r="G102" s="53">
        <f t="shared" si="21"/>
        <v>0</v>
      </c>
      <c r="H102" s="53">
        <f t="shared" si="21"/>
        <v>0</v>
      </c>
      <c r="I102" s="53">
        <f t="shared" si="21"/>
        <v>0</v>
      </c>
      <c r="J102" s="53">
        <f t="shared" si="21"/>
        <v>0</v>
      </c>
      <c r="K102" s="53">
        <f t="shared" si="21"/>
        <v>0</v>
      </c>
      <c r="L102" s="91" t="s">
        <v>155</v>
      </c>
      <c r="M102" s="93"/>
    </row>
    <row r="103" spans="1:13" ht="26.25" thickBot="1" x14ac:dyDescent="0.25">
      <c r="A103" s="107"/>
      <c r="B103" s="98"/>
      <c r="C103" s="94"/>
      <c r="D103" s="25" t="s">
        <v>13</v>
      </c>
      <c r="E103" s="53"/>
      <c r="F103" s="53">
        <f>G103+H103+I103+J103+K103</f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91"/>
      <c r="M103" s="94"/>
    </row>
    <row r="104" spans="1:13" ht="26.25" thickBot="1" x14ac:dyDescent="0.25">
      <c r="A104" s="107"/>
      <c r="B104" s="98"/>
      <c r="C104" s="94"/>
      <c r="D104" s="25" t="s">
        <v>12</v>
      </c>
      <c r="E104" s="53"/>
      <c r="F104" s="53">
        <f>G104+H104+I104+J104+K104</f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91"/>
      <c r="M104" s="94"/>
    </row>
    <row r="105" spans="1:13" ht="13.5" thickBot="1" x14ac:dyDescent="0.25">
      <c r="A105" s="107"/>
      <c r="B105" s="98"/>
      <c r="C105" s="94"/>
      <c r="D105" s="25" t="s">
        <v>38</v>
      </c>
      <c r="E105" s="53"/>
      <c r="F105" s="53">
        <f>G105+H105+I105+J105+K105</f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91"/>
      <c r="M105" s="94"/>
    </row>
    <row r="106" spans="1:13" ht="26.25" thickBot="1" x14ac:dyDescent="0.25">
      <c r="A106" s="108"/>
      <c r="B106" s="99"/>
      <c r="C106" s="95"/>
      <c r="D106" s="25" t="s">
        <v>40</v>
      </c>
      <c r="E106" s="53"/>
      <c r="F106" s="53">
        <f>G106+H106+I106+J106+K106</f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91"/>
      <c r="M106" s="95"/>
    </row>
    <row r="107" spans="1:13" ht="13.5" thickBot="1" x14ac:dyDescent="0.25">
      <c r="A107" s="54" t="s">
        <v>138</v>
      </c>
      <c r="B107" s="110" t="s">
        <v>131</v>
      </c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2"/>
    </row>
    <row r="108" spans="1:13" ht="13.5" thickBot="1" x14ac:dyDescent="0.25">
      <c r="A108" s="106" t="s">
        <v>92</v>
      </c>
      <c r="B108" s="97" t="s">
        <v>238</v>
      </c>
      <c r="C108" s="91" t="s">
        <v>154</v>
      </c>
      <c r="D108" s="25" t="s">
        <v>11</v>
      </c>
      <c r="E108" s="53"/>
      <c r="F108" s="53">
        <f t="shared" ref="F108:K108" si="22">F109+F110+F111+F112</f>
        <v>0</v>
      </c>
      <c r="G108" s="53">
        <f t="shared" si="22"/>
        <v>0</v>
      </c>
      <c r="H108" s="53">
        <f t="shared" si="22"/>
        <v>0</v>
      </c>
      <c r="I108" s="53">
        <f t="shared" si="22"/>
        <v>0</v>
      </c>
      <c r="J108" s="53">
        <f t="shared" si="22"/>
        <v>0</v>
      </c>
      <c r="K108" s="53">
        <f t="shared" si="22"/>
        <v>0</v>
      </c>
      <c r="L108" s="91" t="s">
        <v>155</v>
      </c>
      <c r="M108" s="93" t="s">
        <v>149</v>
      </c>
    </row>
    <row r="109" spans="1:13" ht="26.25" thickBot="1" x14ac:dyDescent="0.25">
      <c r="A109" s="107"/>
      <c r="B109" s="98"/>
      <c r="C109" s="91"/>
      <c r="D109" s="25" t="s">
        <v>13</v>
      </c>
      <c r="E109" s="53"/>
      <c r="F109" s="53">
        <f>G109+H109+I109+J109+K109</f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91"/>
      <c r="M109" s="94"/>
    </row>
    <row r="110" spans="1:13" ht="26.25" thickBot="1" x14ac:dyDescent="0.25">
      <c r="A110" s="107"/>
      <c r="B110" s="98"/>
      <c r="C110" s="91"/>
      <c r="D110" s="25" t="s">
        <v>12</v>
      </c>
      <c r="E110" s="53"/>
      <c r="F110" s="53">
        <f>G110+H110+I110+J110+K110</f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91"/>
      <c r="M110" s="94"/>
    </row>
    <row r="111" spans="1:13" ht="13.5" thickBot="1" x14ac:dyDescent="0.25">
      <c r="A111" s="107"/>
      <c r="B111" s="98"/>
      <c r="C111" s="91"/>
      <c r="D111" s="25" t="s">
        <v>38</v>
      </c>
      <c r="E111" s="53"/>
      <c r="F111" s="53">
        <f>G111+H111+I111+J111+K111</f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91"/>
      <c r="M111" s="94"/>
    </row>
    <row r="112" spans="1:13" ht="26.25" thickBot="1" x14ac:dyDescent="0.25">
      <c r="A112" s="108"/>
      <c r="B112" s="99"/>
      <c r="C112" s="91"/>
      <c r="D112" s="25" t="s">
        <v>40</v>
      </c>
      <c r="E112" s="53"/>
      <c r="F112" s="53">
        <f>G112+H112+I112+J112+K112</f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91"/>
      <c r="M112" s="94"/>
    </row>
    <row r="113" spans="1:13" ht="13.5" thickBot="1" x14ac:dyDescent="0.25">
      <c r="A113" s="106" t="s">
        <v>93</v>
      </c>
      <c r="B113" s="92" t="s">
        <v>239</v>
      </c>
      <c r="C113" s="91" t="s">
        <v>154</v>
      </c>
      <c r="D113" s="25" t="s">
        <v>11</v>
      </c>
      <c r="E113" s="53"/>
      <c r="F113" s="53">
        <f t="shared" ref="F113:K113" si="23">F114+F115+F116+F117</f>
        <v>0</v>
      </c>
      <c r="G113" s="53">
        <f t="shared" si="23"/>
        <v>0</v>
      </c>
      <c r="H113" s="53">
        <f t="shared" si="23"/>
        <v>0</v>
      </c>
      <c r="I113" s="53">
        <f t="shared" si="23"/>
        <v>0</v>
      </c>
      <c r="J113" s="53">
        <f t="shared" si="23"/>
        <v>0</v>
      </c>
      <c r="K113" s="53">
        <f t="shared" si="23"/>
        <v>0</v>
      </c>
      <c r="L113" s="91" t="s">
        <v>155</v>
      </c>
      <c r="M113" s="94"/>
    </row>
    <row r="114" spans="1:13" ht="26.25" thickBot="1" x14ac:dyDescent="0.25">
      <c r="A114" s="107"/>
      <c r="B114" s="92"/>
      <c r="C114" s="91"/>
      <c r="D114" s="25" t="s">
        <v>13</v>
      </c>
      <c r="E114" s="53"/>
      <c r="F114" s="53">
        <f>G114+H114+I114+J114+K114</f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91"/>
      <c r="M114" s="94"/>
    </row>
    <row r="115" spans="1:13" ht="26.25" thickBot="1" x14ac:dyDescent="0.25">
      <c r="A115" s="107"/>
      <c r="B115" s="92"/>
      <c r="C115" s="91"/>
      <c r="D115" s="25" t="s">
        <v>12</v>
      </c>
      <c r="E115" s="53"/>
      <c r="F115" s="53">
        <f>G115+H115+I115+J115+K115</f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91"/>
      <c r="M115" s="94"/>
    </row>
    <row r="116" spans="1:13" ht="13.5" thickBot="1" x14ac:dyDescent="0.25">
      <c r="A116" s="107"/>
      <c r="B116" s="92"/>
      <c r="C116" s="91"/>
      <c r="D116" s="25" t="s">
        <v>38</v>
      </c>
      <c r="E116" s="53"/>
      <c r="F116" s="53">
        <f>G116+H116+I116+J116+K116</f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91"/>
      <c r="M116" s="94"/>
    </row>
    <row r="117" spans="1:13" ht="26.25" thickBot="1" x14ac:dyDescent="0.25">
      <c r="A117" s="108"/>
      <c r="B117" s="92"/>
      <c r="C117" s="91"/>
      <c r="D117" s="25" t="s">
        <v>40</v>
      </c>
      <c r="E117" s="53"/>
      <c r="F117" s="53">
        <f>G117+H117+I117+J117+K117</f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91"/>
      <c r="M117" s="95"/>
    </row>
    <row r="118" spans="1:13" ht="13.5" thickBot="1" x14ac:dyDescent="0.25">
      <c r="A118" s="109" t="s">
        <v>140</v>
      </c>
      <c r="B118" s="92" t="s">
        <v>139</v>
      </c>
      <c r="C118" s="91"/>
      <c r="D118" s="25" t="s">
        <v>11</v>
      </c>
      <c r="E118" s="53"/>
      <c r="F118" s="53">
        <f t="shared" ref="F118:K118" si="24">F119+F120+F121+F122</f>
        <v>0</v>
      </c>
      <c r="G118" s="53">
        <f t="shared" si="24"/>
        <v>0</v>
      </c>
      <c r="H118" s="53">
        <f t="shared" si="24"/>
        <v>0</v>
      </c>
      <c r="I118" s="53">
        <f t="shared" si="24"/>
        <v>0</v>
      </c>
      <c r="J118" s="53">
        <f t="shared" si="24"/>
        <v>0</v>
      </c>
      <c r="K118" s="53">
        <f t="shared" si="24"/>
        <v>0</v>
      </c>
      <c r="L118" s="91" t="s">
        <v>155</v>
      </c>
      <c r="M118" s="91"/>
    </row>
    <row r="119" spans="1:13" ht="26.25" thickBot="1" x14ac:dyDescent="0.25">
      <c r="A119" s="109"/>
      <c r="B119" s="92"/>
      <c r="C119" s="91"/>
      <c r="D119" s="25" t="s">
        <v>13</v>
      </c>
      <c r="E119" s="53"/>
      <c r="F119" s="53">
        <f>G119+H119+I119+J119+K119</f>
        <v>0</v>
      </c>
      <c r="G119" s="53">
        <f>G125+G135</f>
        <v>0</v>
      </c>
      <c r="H119" s="53">
        <f>H125+H135</f>
        <v>0</v>
      </c>
      <c r="I119" s="53">
        <f>I125+I135</f>
        <v>0</v>
      </c>
      <c r="J119" s="53">
        <f>J125+J135</f>
        <v>0</v>
      </c>
      <c r="K119" s="53">
        <f>K125+K135</f>
        <v>0</v>
      </c>
      <c r="L119" s="91"/>
      <c r="M119" s="91"/>
    </row>
    <row r="120" spans="1:13" ht="26.25" thickBot="1" x14ac:dyDescent="0.25">
      <c r="A120" s="109"/>
      <c r="B120" s="92"/>
      <c r="C120" s="91"/>
      <c r="D120" s="25" t="s">
        <v>12</v>
      </c>
      <c r="E120" s="53"/>
      <c r="F120" s="53">
        <f>G120+H120+I120+J120+K120</f>
        <v>0</v>
      </c>
      <c r="G120" s="53">
        <f>G126+G136</f>
        <v>0</v>
      </c>
      <c r="H120" s="53">
        <f t="shared" ref="H120:K122" si="25">H126+H136</f>
        <v>0</v>
      </c>
      <c r="I120" s="53">
        <f t="shared" si="25"/>
        <v>0</v>
      </c>
      <c r="J120" s="53">
        <f t="shared" si="25"/>
        <v>0</v>
      </c>
      <c r="K120" s="53">
        <f t="shared" si="25"/>
        <v>0</v>
      </c>
      <c r="L120" s="91"/>
      <c r="M120" s="91"/>
    </row>
    <row r="121" spans="1:13" ht="13.5" thickBot="1" x14ac:dyDescent="0.25">
      <c r="A121" s="109"/>
      <c r="B121" s="92"/>
      <c r="C121" s="91"/>
      <c r="D121" s="25" t="s">
        <v>38</v>
      </c>
      <c r="E121" s="53"/>
      <c r="F121" s="53">
        <f>G121+H121+I121+J121+K121</f>
        <v>0</v>
      </c>
      <c r="G121" s="53">
        <f>G127+G137</f>
        <v>0</v>
      </c>
      <c r="H121" s="53">
        <f t="shared" si="25"/>
        <v>0</v>
      </c>
      <c r="I121" s="53">
        <f t="shared" si="25"/>
        <v>0</v>
      </c>
      <c r="J121" s="53">
        <f t="shared" si="25"/>
        <v>0</v>
      </c>
      <c r="K121" s="53">
        <f t="shared" si="25"/>
        <v>0</v>
      </c>
      <c r="L121" s="91"/>
      <c r="M121" s="91"/>
    </row>
    <row r="122" spans="1:13" ht="26.25" thickBot="1" x14ac:dyDescent="0.25">
      <c r="A122" s="109"/>
      <c r="B122" s="92"/>
      <c r="C122" s="91"/>
      <c r="D122" s="25" t="s">
        <v>83</v>
      </c>
      <c r="E122" s="53"/>
      <c r="F122" s="53">
        <f>G122+H122+I122+J122+K122</f>
        <v>0</v>
      </c>
      <c r="G122" s="53">
        <f>G128+G138</f>
        <v>0</v>
      </c>
      <c r="H122" s="53">
        <f t="shared" si="25"/>
        <v>0</v>
      </c>
      <c r="I122" s="53">
        <f t="shared" si="25"/>
        <v>0</v>
      </c>
      <c r="J122" s="53">
        <f t="shared" si="25"/>
        <v>0</v>
      </c>
      <c r="K122" s="53">
        <f t="shared" si="25"/>
        <v>0</v>
      </c>
      <c r="L122" s="91"/>
      <c r="M122" s="91"/>
    </row>
    <row r="123" spans="1:13" ht="31.5" customHeight="1" thickBot="1" x14ac:dyDescent="0.25">
      <c r="A123" s="54" t="s">
        <v>94</v>
      </c>
      <c r="B123" s="96" t="s">
        <v>132</v>
      </c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</row>
    <row r="124" spans="1:13" ht="42" customHeight="1" thickBot="1" x14ac:dyDescent="0.25">
      <c r="A124" s="109" t="s">
        <v>95</v>
      </c>
      <c r="B124" s="97" t="s">
        <v>240</v>
      </c>
      <c r="C124" s="91" t="s">
        <v>154</v>
      </c>
      <c r="D124" s="25" t="s">
        <v>11</v>
      </c>
      <c r="E124" s="26"/>
      <c r="F124" s="53">
        <f t="shared" ref="F124:K124" si="26">F125+F126+F127+F128</f>
        <v>0</v>
      </c>
      <c r="G124" s="53">
        <f t="shared" si="26"/>
        <v>0</v>
      </c>
      <c r="H124" s="53">
        <f t="shared" si="26"/>
        <v>0</v>
      </c>
      <c r="I124" s="53">
        <f t="shared" si="26"/>
        <v>0</v>
      </c>
      <c r="J124" s="53">
        <f t="shared" si="26"/>
        <v>0</v>
      </c>
      <c r="K124" s="53">
        <f t="shared" si="26"/>
        <v>0</v>
      </c>
      <c r="L124" s="91" t="s">
        <v>155</v>
      </c>
      <c r="M124" s="93" t="s">
        <v>150</v>
      </c>
    </row>
    <row r="125" spans="1:13" ht="26.25" thickBot="1" x14ac:dyDescent="0.25">
      <c r="A125" s="109"/>
      <c r="B125" s="98"/>
      <c r="C125" s="91"/>
      <c r="D125" s="25" t="s">
        <v>13</v>
      </c>
      <c r="E125" s="26"/>
      <c r="F125" s="53">
        <f>G125+H125+I125+J125+K125</f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91"/>
      <c r="M125" s="94"/>
    </row>
    <row r="126" spans="1:13" ht="26.25" thickBot="1" x14ac:dyDescent="0.25">
      <c r="A126" s="109"/>
      <c r="B126" s="98"/>
      <c r="C126" s="91"/>
      <c r="D126" s="25" t="s">
        <v>12</v>
      </c>
      <c r="E126" s="26"/>
      <c r="F126" s="53">
        <f>G126+H126+I126+J126+K126</f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91"/>
      <c r="M126" s="94"/>
    </row>
    <row r="127" spans="1:13" ht="13.5" thickBot="1" x14ac:dyDescent="0.25">
      <c r="A127" s="109"/>
      <c r="B127" s="98"/>
      <c r="C127" s="91"/>
      <c r="D127" s="25" t="s">
        <v>38</v>
      </c>
      <c r="E127" s="26"/>
      <c r="F127" s="53">
        <f>G127+H127+I127+J127+K127</f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91"/>
      <c r="M127" s="94"/>
    </row>
    <row r="128" spans="1:13" ht="26.25" thickBot="1" x14ac:dyDescent="0.25">
      <c r="A128" s="109"/>
      <c r="B128" s="99"/>
      <c r="C128" s="91"/>
      <c r="D128" s="25" t="s">
        <v>40</v>
      </c>
      <c r="E128" s="26"/>
      <c r="F128" s="53">
        <f>G128+H128+I128+J128+K128</f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91"/>
      <c r="M128" s="94"/>
    </row>
    <row r="129" spans="1:15" ht="13.5" thickBot="1" x14ac:dyDescent="0.25">
      <c r="A129" s="106" t="s">
        <v>141</v>
      </c>
      <c r="B129" s="97" t="s">
        <v>241</v>
      </c>
      <c r="C129" s="91" t="s">
        <v>154</v>
      </c>
      <c r="D129" s="25" t="s">
        <v>11</v>
      </c>
      <c r="E129" s="26"/>
      <c r="F129" s="53">
        <f t="shared" ref="F129:K129" si="27">F130+F131+F132+F133</f>
        <v>0</v>
      </c>
      <c r="G129" s="53">
        <f t="shared" si="27"/>
        <v>0</v>
      </c>
      <c r="H129" s="53">
        <f t="shared" si="27"/>
        <v>0</v>
      </c>
      <c r="I129" s="53">
        <f t="shared" si="27"/>
        <v>0</v>
      </c>
      <c r="J129" s="53">
        <f t="shared" si="27"/>
        <v>0</v>
      </c>
      <c r="K129" s="53">
        <f t="shared" si="27"/>
        <v>0</v>
      </c>
      <c r="L129" s="91" t="s">
        <v>155</v>
      </c>
      <c r="M129" s="94"/>
    </row>
    <row r="130" spans="1:15" ht="26.25" thickBot="1" x14ac:dyDescent="0.25">
      <c r="A130" s="107"/>
      <c r="B130" s="98"/>
      <c r="C130" s="91"/>
      <c r="D130" s="25" t="s">
        <v>13</v>
      </c>
      <c r="E130" s="26"/>
      <c r="F130" s="53">
        <f>G130+H130+I130+J130+K130</f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91"/>
      <c r="M130" s="94"/>
    </row>
    <row r="131" spans="1:15" ht="26.25" thickBot="1" x14ac:dyDescent="0.25">
      <c r="A131" s="107"/>
      <c r="B131" s="98"/>
      <c r="C131" s="91"/>
      <c r="D131" s="25" t="s">
        <v>12</v>
      </c>
      <c r="E131" s="26"/>
      <c r="F131" s="53">
        <f>G131+H131+I131+J131+K131</f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91"/>
      <c r="M131" s="94"/>
    </row>
    <row r="132" spans="1:15" ht="13.5" thickBot="1" x14ac:dyDescent="0.25">
      <c r="A132" s="107"/>
      <c r="B132" s="98"/>
      <c r="C132" s="91"/>
      <c r="D132" s="25" t="s">
        <v>38</v>
      </c>
      <c r="E132" s="26"/>
      <c r="F132" s="53">
        <f>G132+H132+I132+J132+K132</f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91"/>
      <c r="M132" s="94"/>
    </row>
    <row r="133" spans="1:15" ht="26.25" thickBot="1" x14ac:dyDescent="0.25">
      <c r="A133" s="108"/>
      <c r="B133" s="99"/>
      <c r="C133" s="91"/>
      <c r="D133" s="25" t="s">
        <v>40</v>
      </c>
      <c r="E133" s="26"/>
      <c r="F133" s="53">
        <f>G133+H133+I133+J133+K133</f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91"/>
      <c r="M133" s="94"/>
    </row>
    <row r="134" spans="1:15" ht="42" customHeight="1" thickBot="1" x14ac:dyDescent="0.25">
      <c r="A134" s="109" t="s">
        <v>96</v>
      </c>
      <c r="B134" s="97" t="s">
        <v>242</v>
      </c>
      <c r="C134" s="91" t="s">
        <v>154</v>
      </c>
      <c r="D134" s="25" t="s">
        <v>11</v>
      </c>
      <c r="E134" s="26"/>
      <c r="F134" s="53">
        <f t="shared" ref="F134:K134" si="28">F135+F136+F137+F138</f>
        <v>0</v>
      </c>
      <c r="G134" s="53">
        <f t="shared" si="28"/>
        <v>0</v>
      </c>
      <c r="H134" s="53">
        <f t="shared" si="28"/>
        <v>0</v>
      </c>
      <c r="I134" s="53">
        <f t="shared" si="28"/>
        <v>0</v>
      </c>
      <c r="J134" s="53">
        <f t="shared" si="28"/>
        <v>0</v>
      </c>
      <c r="K134" s="53">
        <f t="shared" si="28"/>
        <v>0</v>
      </c>
      <c r="L134" s="91" t="s">
        <v>155</v>
      </c>
      <c r="M134" s="94"/>
    </row>
    <row r="135" spans="1:15" ht="26.25" thickBot="1" x14ac:dyDescent="0.25">
      <c r="A135" s="109"/>
      <c r="B135" s="98"/>
      <c r="C135" s="91"/>
      <c r="D135" s="25" t="s">
        <v>13</v>
      </c>
      <c r="E135" s="26"/>
      <c r="F135" s="53">
        <f>G135+H135+I135+J135+K135</f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91"/>
      <c r="M135" s="94"/>
    </row>
    <row r="136" spans="1:15" ht="26.25" thickBot="1" x14ac:dyDescent="0.25">
      <c r="A136" s="109"/>
      <c r="B136" s="98"/>
      <c r="C136" s="91"/>
      <c r="D136" s="25" t="s">
        <v>12</v>
      </c>
      <c r="E136" s="26"/>
      <c r="F136" s="53">
        <f>G136+H136+I136+J136+K136</f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91"/>
      <c r="M136" s="94"/>
    </row>
    <row r="137" spans="1:15" ht="13.5" thickBot="1" x14ac:dyDescent="0.25">
      <c r="A137" s="109"/>
      <c r="B137" s="98"/>
      <c r="C137" s="91"/>
      <c r="D137" s="25" t="s">
        <v>38</v>
      </c>
      <c r="E137" s="26"/>
      <c r="F137" s="53">
        <f>G137+H137+I137+J137+K137</f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91"/>
      <c r="M137" s="94"/>
    </row>
    <row r="138" spans="1:15" ht="26.25" thickBot="1" x14ac:dyDescent="0.25">
      <c r="A138" s="109"/>
      <c r="B138" s="99"/>
      <c r="C138" s="91"/>
      <c r="D138" s="25" t="s">
        <v>40</v>
      </c>
      <c r="E138" s="26"/>
      <c r="F138" s="53">
        <f>G138+H138+I138+J138+K138</f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91"/>
      <c r="M138" s="95"/>
    </row>
    <row r="140" spans="1:15" outlineLevel="1" x14ac:dyDescent="0.2">
      <c r="D140" s="20"/>
      <c r="E140" s="20"/>
      <c r="F140" s="21" t="s">
        <v>112</v>
      </c>
      <c r="G140" s="21">
        <v>2017</v>
      </c>
      <c r="H140" s="21">
        <v>2018</v>
      </c>
      <c r="I140" s="21">
        <v>2019</v>
      </c>
      <c r="J140" s="21">
        <v>2020</v>
      </c>
      <c r="K140" s="21">
        <v>2021</v>
      </c>
    </row>
    <row r="141" spans="1:15" s="14" customFormat="1" outlineLevel="1" x14ac:dyDescent="0.2">
      <c r="A141" s="19"/>
      <c r="B141" s="17"/>
      <c r="C141" s="18"/>
      <c r="D141" s="22" t="s">
        <v>99</v>
      </c>
      <c r="E141" s="23"/>
      <c r="F141" s="27">
        <f>F142+F143+F144+F145</f>
        <v>455606</v>
      </c>
      <c r="G141" s="27">
        <f t="shared" ref="G141:J145" si="29">G118+G81+G70+G49+G8</f>
        <v>101222</v>
      </c>
      <c r="H141" s="27">
        <f t="shared" si="29"/>
        <v>88596</v>
      </c>
      <c r="I141" s="27">
        <f t="shared" si="29"/>
        <v>88596</v>
      </c>
      <c r="J141" s="27">
        <f t="shared" si="29"/>
        <v>88596</v>
      </c>
      <c r="K141" s="27">
        <f>K142+K143+K144+K145</f>
        <v>88596</v>
      </c>
      <c r="L141" s="19"/>
      <c r="M141" s="18"/>
      <c r="N141" s="1"/>
      <c r="O141" s="1"/>
    </row>
    <row r="142" spans="1:15" s="14" customFormat="1" ht="25.5" outlineLevel="1" x14ac:dyDescent="0.2">
      <c r="A142" s="19"/>
      <c r="B142" s="17"/>
      <c r="C142" s="18"/>
      <c r="D142" s="22" t="s">
        <v>13</v>
      </c>
      <c r="E142" s="23"/>
      <c r="F142" s="27">
        <f>G142+H142+I142+J142+K142</f>
        <v>3</v>
      </c>
      <c r="G142" s="27">
        <f t="shared" si="29"/>
        <v>3</v>
      </c>
      <c r="H142" s="27">
        <f t="shared" si="29"/>
        <v>0</v>
      </c>
      <c r="I142" s="27">
        <f t="shared" si="29"/>
        <v>0</v>
      </c>
      <c r="J142" s="27">
        <f t="shared" si="29"/>
        <v>0</v>
      </c>
      <c r="K142" s="27">
        <f>K119+K82+K71+K50+K9</f>
        <v>0</v>
      </c>
      <c r="L142" s="19"/>
      <c r="M142" s="18"/>
      <c r="N142" s="1"/>
      <c r="O142" s="1"/>
    </row>
    <row r="143" spans="1:15" s="14" customFormat="1" ht="25.5" outlineLevel="1" x14ac:dyDescent="0.2">
      <c r="A143" s="19"/>
      <c r="B143" s="17"/>
      <c r="C143" s="18"/>
      <c r="D143" s="22" t="s">
        <v>12</v>
      </c>
      <c r="E143" s="23"/>
      <c r="F143" s="27">
        <f>G143+H143+I143+J143+K143</f>
        <v>0</v>
      </c>
      <c r="G143" s="27">
        <f t="shared" si="29"/>
        <v>0</v>
      </c>
      <c r="H143" s="27">
        <f t="shared" si="29"/>
        <v>0</v>
      </c>
      <c r="I143" s="27">
        <f t="shared" si="29"/>
        <v>0</v>
      </c>
      <c r="J143" s="27">
        <f t="shared" si="29"/>
        <v>0</v>
      </c>
      <c r="K143" s="27">
        <f>K120+K83+K72+K51+K10</f>
        <v>0</v>
      </c>
      <c r="L143" s="19"/>
      <c r="M143" s="18"/>
      <c r="N143" s="1"/>
      <c r="O143" s="1"/>
    </row>
    <row r="144" spans="1:15" s="14" customFormat="1" outlineLevel="1" x14ac:dyDescent="0.2">
      <c r="A144" s="19"/>
      <c r="B144" s="17"/>
      <c r="C144" s="18"/>
      <c r="D144" s="22" t="s">
        <v>38</v>
      </c>
      <c r="E144" s="23"/>
      <c r="F144" s="27">
        <f>G144+H144+I144+J144+K144</f>
        <v>0</v>
      </c>
      <c r="G144" s="27">
        <f t="shared" si="29"/>
        <v>0</v>
      </c>
      <c r="H144" s="27">
        <f t="shared" si="29"/>
        <v>0</v>
      </c>
      <c r="I144" s="27">
        <f t="shared" si="29"/>
        <v>0</v>
      </c>
      <c r="J144" s="27">
        <f t="shared" si="29"/>
        <v>0</v>
      </c>
      <c r="K144" s="27">
        <f>K121+K84+K73+K52+K11</f>
        <v>0</v>
      </c>
      <c r="L144" s="19"/>
      <c r="M144" s="18"/>
      <c r="N144" s="1"/>
      <c r="O144" s="1"/>
    </row>
    <row r="145" spans="1:15" s="14" customFormat="1" ht="25.5" outlineLevel="1" x14ac:dyDescent="0.2">
      <c r="A145" s="19"/>
      <c r="B145" s="17"/>
      <c r="C145" s="18"/>
      <c r="D145" s="22" t="s">
        <v>40</v>
      </c>
      <c r="E145" s="23"/>
      <c r="F145" s="27">
        <f>G145+H145+I145+J145+K145</f>
        <v>455603</v>
      </c>
      <c r="G145" s="27">
        <f>G122+G85+G74+G53+G12+G106</f>
        <v>101219</v>
      </c>
      <c r="H145" s="27">
        <f t="shared" si="29"/>
        <v>88596</v>
      </c>
      <c r="I145" s="27">
        <f t="shared" si="29"/>
        <v>88596</v>
      </c>
      <c r="J145" s="27">
        <f t="shared" si="29"/>
        <v>88596</v>
      </c>
      <c r="K145" s="27">
        <f>K122+K85+K74+K53+K12</f>
        <v>88596</v>
      </c>
      <c r="L145" s="19"/>
      <c r="M145" s="18"/>
      <c r="N145" s="1"/>
      <c r="O145" s="1"/>
    </row>
  </sheetData>
  <mergeCells count="140">
    <mergeCell ref="A39:A43"/>
    <mergeCell ref="C39:C43"/>
    <mergeCell ref="L39:L43"/>
    <mergeCell ref="M39:M43"/>
    <mergeCell ref="A44:A48"/>
    <mergeCell ref="B44:B48"/>
    <mergeCell ref="C44:C48"/>
    <mergeCell ref="L44:L48"/>
    <mergeCell ref="M44:M48"/>
    <mergeCell ref="J1:M1"/>
    <mergeCell ref="A118:A122"/>
    <mergeCell ref="B118:B122"/>
    <mergeCell ref="C118:C122"/>
    <mergeCell ref="L118:L122"/>
    <mergeCell ref="M118:M122"/>
    <mergeCell ref="A87:A91"/>
    <mergeCell ref="B87:B91"/>
    <mergeCell ref="C87:C91"/>
    <mergeCell ref="L87:L91"/>
    <mergeCell ref="M87:M91"/>
    <mergeCell ref="A97:A101"/>
    <mergeCell ref="B97:B101"/>
    <mergeCell ref="C97:C101"/>
    <mergeCell ref="L97:L101"/>
    <mergeCell ref="M97:M101"/>
    <mergeCell ref="A92:A96"/>
    <mergeCell ref="B92:B96"/>
    <mergeCell ref="C92:C96"/>
    <mergeCell ref="A76:A80"/>
    <mergeCell ref="B76:B80"/>
    <mergeCell ref="C76:C80"/>
    <mergeCell ref="L76:L80"/>
    <mergeCell ref="M76:M77"/>
    <mergeCell ref="B123:M123"/>
    <mergeCell ref="A124:A128"/>
    <mergeCell ref="B124:B128"/>
    <mergeCell ref="C124:C128"/>
    <mergeCell ref="L124:L128"/>
    <mergeCell ref="A108:A112"/>
    <mergeCell ref="B108:B112"/>
    <mergeCell ref="C108:C112"/>
    <mergeCell ref="A102:A106"/>
    <mergeCell ref="B102:B106"/>
    <mergeCell ref="C102:C106"/>
    <mergeCell ref="B107:M107"/>
    <mergeCell ref="B113:B117"/>
    <mergeCell ref="A113:A117"/>
    <mergeCell ref="C113:C117"/>
    <mergeCell ref="L108:L112"/>
    <mergeCell ref="L113:L117"/>
    <mergeCell ref="M108:M117"/>
    <mergeCell ref="M102:M106"/>
    <mergeCell ref="L102:L106"/>
    <mergeCell ref="B129:B133"/>
    <mergeCell ref="A129:A133"/>
    <mergeCell ref="C129:C133"/>
    <mergeCell ref="L129:L133"/>
    <mergeCell ref="M124:M138"/>
    <mergeCell ref="A134:A138"/>
    <mergeCell ref="B134:B138"/>
    <mergeCell ref="C134:C138"/>
    <mergeCell ref="L134:L138"/>
    <mergeCell ref="A81:A85"/>
    <mergeCell ref="B81:B85"/>
    <mergeCell ref="C81:C85"/>
    <mergeCell ref="L81:L85"/>
    <mergeCell ref="M81:M85"/>
    <mergeCell ref="A70:A74"/>
    <mergeCell ref="B70:B74"/>
    <mergeCell ref="C70:C74"/>
    <mergeCell ref="L70:L74"/>
    <mergeCell ref="M70:M74"/>
    <mergeCell ref="B75:M75"/>
    <mergeCell ref="A60:A64"/>
    <mergeCell ref="B60:B64"/>
    <mergeCell ref="C60:C64"/>
    <mergeCell ref="L60:L64"/>
    <mergeCell ref="M60:M64"/>
    <mergeCell ref="A65:A69"/>
    <mergeCell ref="B65:B69"/>
    <mergeCell ref="C65:C69"/>
    <mergeCell ref="M65:M69"/>
    <mergeCell ref="L65:L69"/>
    <mergeCell ref="A55:A59"/>
    <mergeCell ref="B55:B59"/>
    <mergeCell ref="C55:C59"/>
    <mergeCell ref="L55:L59"/>
    <mergeCell ref="M55:M59"/>
    <mergeCell ref="A49:A53"/>
    <mergeCell ref="B49:B53"/>
    <mergeCell ref="C49:C53"/>
    <mergeCell ref="L49:L53"/>
    <mergeCell ref="M49:M53"/>
    <mergeCell ref="A29:A33"/>
    <mergeCell ref="B29:B33"/>
    <mergeCell ref="C29:C33"/>
    <mergeCell ref="L29:L33"/>
    <mergeCell ref="M29:M33"/>
    <mergeCell ref="A34:A38"/>
    <mergeCell ref="B34:B38"/>
    <mergeCell ref="C34:C38"/>
    <mergeCell ref="L34:L38"/>
    <mergeCell ref="M34:M38"/>
    <mergeCell ref="A24:A28"/>
    <mergeCell ref="B24:B28"/>
    <mergeCell ref="C24:C28"/>
    <mergeCell ref="L24:L28"/>
    <mergeCell ref="M24:M28"/>
    <mergeCell ref="A3:M3"/>
    <mergeCell ref="A5:A6"/>
    <mergeCell ref="B5:B6"/>
    <mergeCell ref="C5:C6"/>
    <mergeCell ref="D5:D6"/>
    <mergeCell ref="E5:E6"/>
    <mergeCell ref="F5:F6"/>
    <mergeCell ref="G5:K5"/>
    <mergeCell ref="L5:L6"/>
    <mergeCell ref="M5:M6"/>
    <mergeCell ref="B13:M13"/>
    <mergeCell ref="A14:A18"/>
    <mergeCell ref="B14:B18"/>
    <mergeCell ref="C14:C18"/>
    <mergeCell ref="L14:L18"/>
    <mergeCell ref="M14:M18"/>
    <mergeCell ref="A19:A23"/>
    <mergeCell ref="A8:A12"/>
    <mergeCell ref="B8:B12"/>
    <mergeCell ref="C8:C12"/>
    <mergeCell ref="L8:L12"/>
    <mergeCell ref="M8:M12"/>
    <mergeCell ref="B19:B23"/>
    <mergeCell ref="C19:C23"/>
    <mergeCell ref="L19:L23"/>
    <mergeCell ref="M19:M23"/>
    <mergeCell ref="M92:M96"/>
    <mergeCell ref="L92:L96"/>
    <mergeCell ref="B54:M54"/>
    <mergeCell ref="B86:M86"/>
    <mergeCell ref="B39:B43"/>
    <mergeCell ref="M78:M80"/>
  </mergeCells>
  <pageMargins left="0.51181102362204722" right="0.51181102362204722" top="0.74803149606299213" bottom="0.55118110236220474" header="0.31496062992125984" footer="0.31496062992125984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9"/>
  <sheetViews>
    <sheetView workbookViewId="0">
      <selection sqref="A1:XFD1048576"/>
    </sheetView>
  </sheetViews>
  <sheetFormatPr defaultRowHeight="12.75" x14ac:dyDescent="0.2"/>
  <cols>
    <col min="1" max="1" width="9.140625" style="33"/>
    <col min="2" max="2" width="52.28515625" style="33" customWidth="1"/>
    <col min="3" max="3" width="20.140625" style="33" customWidth="1"/>
    <col min="4" max="7" width="13" style="33" customWidth="1"/>
    <col min="8" max="8" width="49" style="33" customWidth="1"/>
    <col min="9" max="16384" width="9.140625" style="33"/>
  </cols>
  <sheetData>
    <row r="1" spans="1:8" ht="50.25" customHeight="1" x14ac:dyDescent="0.2">
      <c r="A1" s="12"/>
      <c r="B1" s="12"/>
      <c r="C1" s="12"/>
      <c r="D1" s="35"/>
      <c r="E1" s="12"/>
      <c r="F1" s="12"/>
      <c r="G1" s="114" t="s">
        <v>194</v>
      </c>
      <c r="H1" s="114"/>
    </row>
    <row r="2" spans="1:8" ht="54.75" customHeight="1" x14ac:dyDescent="0.2">
      <c r="A2" s="113" t="s">
        <v>260</v>
      </c>
      <c r="B2" s="113"/>
      <c r="C2" s="113"/>
      <c r="D2" s="113"/>
      <c r="E2" s="113"/>
      <c r="F2" s="113"/>
      <c r="G2" s="113"/>
      <c r="H2" s="113"/>
    </row>
    <row r="3" spans="1:8" ht="13.5" thickBot="1" x14ac:dyDescent="0.25">
      <c r="A3" s="12"/>
      <c r="B3" s="12"/>
      <c r="C3" s="12"/>
      <c r="D3" s="12"/>
      <c r="E3" s="12"/>
      <c r="F3" s="12"/>
      <c r="G3" s="12"/>
      <c r="H3" s="12"/>
    </row>
    <row r="4" spans="1:8" ht="62.25" customHeight="1" thickBot="1" x14ac:dyDescent="0.25">
      <c r="A4" s="31" t="s">
        <v>46</v>
      </c>
      <c r="B4" s="82" t="s">
        <v>48</v>
      </c>
      <c r="C4" s="82" t="s">
        <v>49</v>
      </c>
      <c r="D4" s="85" t="s">
        <v>145</v>
      </c>
      <c r="E4" s="86"/>
      <c r="F4" s="86"/>
      <c r="G4" s="87"/>
      <c r="H4" s="115" t="s">
        <v>50</v>
      </c>
    </row>
    <row r="5" spans="1:8" ht="13.5" thickBot="1" x14ac:dyDescent="0.25">
      <c r="A5" s="32" t="s">
        <v>47</v>
      </c>
      <c r="B5" s="83"/>
      <c r="C5" s="83"/>
      <c r="D5" s="36" t="s">
        <v>51</v>
      </c>
      <c r="E5" s="37" t="s">
        <v>52</v>
      </c>
      <c r="F5" s="37" t="s">
        <v>53</v>
      </c>
      <c r="G5" s="37" t="s">
        <v>54</v>
      </c>
      <c r="H5" s="116"/>
    </row>
    <row r="6" spans="1:8" ht="13.5" thickBot="1" x14ac:dyDescent="0.25">
      <c r="A6" s="32">
        <v>1</v>
      </c>
      <c r="B6" s="36">
        <v>2</v>
      </c>
      <c r="C6" s="36">
        <v>3</v>
      </c>
      <c r="D6" s="36">
        <v>4</v>
      </c>
      <c r="E6" s="37">
        <v>5</v>
      </c>
      <c r="F6" s="37">
        <v>6</v>
      </c>
      <c r="G6" s="37">
        <v>7</v>
      </c>
      <c r="H6" s="37">
        <v>8</v>
      </c>
    </row>
    <row r="7" spans="1:8" ht="156.75" customHeight="1" thickBot="1" x14ac:dyDescent="0.25">
      <c r="A7" s="32"/>
      <c r="B7" s="36" t="s">
        <v>243</v>
      </c>
      <c r="C7" s="36" t="s">
        <v>105</v>
      </c>
      <c r="D7" s="36" t="s">
        <v>55</v>
      </c>
      <c r="E7" s="37" t="s">
        <v>55</v>
      </c>
      <c r="F7" s="37" t="s">
        <v>55</v>
      </c>
      <c r="G7" s="37" t="s">
        <v>55</v>
      </c>
      <c r="H7" s="36" t="s">
        <v>146</v>
      </c>
    </row>
    <row r="9" spans="1:8" ht="18.75" customHeight="1" x14ac:dyDescent="0.2">
      <c r="A9" s="38" t="s">
        <v>255</v>
      </c>
      <c r="B9" s="38"/>
      <c r="C9" s="38"/>
      <c r="D9" s="38"/>
      <c r="E9" s="38"/>
      <c r="F9" s="38"/>
      <c r="G9" s="38"/>
      <c r="H9" s="39" t="s">
        <v>247</v>
      </c>
    </row>
  </sheetData>
  <mergeCells count="6">
    <mergeCell ref="A2:H2"/>
    <mergeCell ref="G1:H1"/>
    <mergeCell ref="B4:B5"/>
    <mergeCell ref="C4:C5"/>
    <mergeCell ref="D4:G4"/>
    <mergeCell ref="H4:H5"/>
  </mergeCells>
  <pageMargins left="0.70866141732283472" right="0.51181102362204722" top="0.94488188976377963" bottom="0.74803149606299213" header="0.31496062992125984" footer="0.31496062992125984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4"/>
  <sheetViews>
    <sheetView workbookViewId="0">
      <selection sqref="A1:XFD1048576"/>
    </sheetView>
  </sheetViews>
  <sheetFormatPr defaultRowHeight="12.75" x14ac:dyDescent="0.2"/>
  <cols>
    <col min="1" max="1" width="9.140625" style="33"/>
    <col min="2" max="2" width="39.42578125" style="33" customWidth="1"/>
    <col min="3" max="3" width="24.28515625" style="33" customWidth="1"/>
    <col min="4" max="7" width="18" style="33" customWidth="1"/>
    <col min="8" max="8" width="38.85546875" style="33" customWidth="1"/>
    <col min="9" max="16384" width="9.140625" style="33"/>
  </cols>
  <sheetData>
    <row r="1" spans="1:8" ht="50.25" customHeight="1" x14ac:dyDescent="0.2">
      <c r="A1" s="12"/>
      <c r="B1" s="12"/>
      <c r="C1" s="12"/>
      <c r="D1" s="35"/>
      <c r="E1" s="114" t="s">
        <v>195</v>
      </c>
      <c r="F1" s="114"/>
      <c r="G1" s="114"/>
      <c r="H1" s="114"/>
    </row>
    <row r="2" spans="1:8" x14ac:dyDescent="0.2">
      <c r="A2" s="12"/>
      <c r="B2" s="12"/>
      <c r="C2" s="12"/>
      <c r="D2" s="35"/>
      <c r="E2" s="119"/>
      <c r="F2" s="119"/>
      <c r="G2" s="119"/>
      <c r="H2" s="119"/>
    </row>
    <row r="3" spans="1:8" ht="68.25" customHeight="1" x14ac:dyDescent="0.2">
      <c r="A3" s="113" t="s">
        <v>261</v>
      </c>
      <c r="B3" s="113"/>
      <c r="C3" s="113"/>
      <c r="D3" s="113"/>
      <c r="E3" s="113"/>
      <c r="F3" s="113"/>
      <c r="G3" s="113"/>
      <c r="H3" s="113"/>
    </row>
    <row r="4" spans="1:8" ht="13.5" thickBot="1" x14ac:dyDescent="0.25">
      <c r="A4" s="120"/>
      <c r="B4" s="120"/>
      <c r="C4" s="120"/>
      <c r="D4" s="120"/>
      <c r="E4" s="120"/>
      <c r="F4" s="120"/>
      <c r="G4" s="120"/>
      <c r="H4" s="120"/>
    </row>
    <row r="5" spans="1:8" ht="46.5" customHeight="1" thickBot="1" x14ac:dyDescent="0.25">
      <c r="A5" s="31" t="s">
        <v>46</v>
      </c>
      <c r="B5" s="82" t="s">
        <v>48</v>
      </c>
      <c r="C5" s="82" t="s">
        <v>49</v>
      </c>
      <c r="D5" s="85" t="s">
        <v>145</v>
      </c>
      <c r="E5" s="86"/>
      <c r="F5" s="86"/>
      <c r="G5" s="87"/>
      <c r="H5" s="115" t="s">
        <v>50</v>
      </c>
    </row>
    <row r="6" spans="1:8" ht="13.5" thickBot="1" x14ac:dyDescent="0.25">
      <c r="A6" s="40" t="s">
        <v>47</v>
      </c>
      <c r="B6" s="117"/>
      <c r="C6" s="117"/>
      <c r="D6" s="36" t="s">
        <v>51</v>
      </c>
      <c r="E6" s="37" t="s">
        <v>52</v>
      </c>
      <c r="F6" s="37" t="s">
        <v>53</v>
      </c>
      <c r="G6" s="37" t="s">
        <v>54</v>
      </c>
      <c r="H6" s="118"/>
    </row>
    <row r="7" spans="1:8" ht="13.5" thickBot="1" x14ac:dyDescent="0.25">
      <c r="A7" s="32">
        <v>1</v>
      </c>
      <c r="B7" s="36">
        <v>2</v>
      </c>
      <c r="C7" s="36">
        <v>3</v>
      </c>
      <c r="D7" s="36">
        <v>4</v>
      </c>
      <c r="E7" s="37">
        <v>5</v>
      </c>
      <c r="F7" s="37">
        <v>6</v>
      </c>
      <c r="G7" s="37">
        <v>7</v>
      </c>
      <c r="H7" s="37">
        <v>8</v>
      </c>
    </row>
    <row r="8" spans="1:8" x14ac:dyDescent="0.2">
      <c r="A8" s="82"/>
      <c r="B8" s="82" t="s">
        <v>244</v>
      </c>
      <c r="C8" s="41" t="s">
        <v>100</v>
      </c>
      <c r="D8" s="82" t="s">
        <v>55</v>
      </c>
      <c r="E8" s="115" t="s">
        <v>55</v>
      </c>
      <c r="F8" s="115" t="s">
        <v>55</v>
      </c>
      <c r="G8" s="115" t="s">
        <v>55</v>
      </c>
      <c r="H8" s="121" t="s">
        <v>187</v>
      </c>
    </row>
    <row r="9" spans="1:8" ht="85.5" customHeight="1" thickBot="1" x14ac:dyDescent="0.25">
      <c r="A9" s="83"/>
      <c r="B9" s="83"/>
      <c r="C9" s="36" t="s">
        <v>111</v>
      </c>
      <c r="D9" s="83"/>
      <c r="E9" s="116"/>
      <c r="F9" s="116"/>
      <c r="G9" s="116"/>
      <c r="H9" s="122"/>
    </row>
    <row r="10" spans="1:8" x14ac:dyDescent="0.2">
      <c r="A10" s="34"/>
      <c r="B10" s="34"/>
      <c r="C10" s="34"/>
      <c r="D10" s="34"/>
      <c r="E10" s="42"/>
      <c r="F10" s="42"/>
      <c r="G10" s="42"/>
      <c r="H10" s="43"/>
    </row>
    <row r="11" spans="1:8" s="44" customFormat="1" x14ac:dyDescent="0.2">
      <c r="A11" s="38" t="s">
        <v>255</v>
      </c>
      <c r="B11" s="38"/>
      <c r="C11" s="38"/>
      <c r="D11" s="38"/>
      <c r="E11" s="38"/>
      <c r="F11" s="38"/>
      <c r="G11" s="38"/>
      <c r="H11" s="39" t="s">
        <v>247</v>
      </c>
    </row>
    <row r="13" spans="1:8" x14ac:dyDescent="0.2">
      <c r="A13" s="12"/>
      <c r="B13" s="12"/>
      <c r="C13" s="12"/>
      <c r="D13" s="12"/>
      <c r="E13" s="12"/>
      <c r="F13" s="12"/>
      <c r="G13" s="12"/>
      <c r="H13" s="12"/>
    </row>
    <row r="14" spans="1:8" x14ac:dyDescent="0.2">
      <c r="A14" s="123"/>
      <c r="B14" s="123"/>
      <c r="C14" s="123"/>
      <c r="D14" s="123"/>
      <c r="E14" s="12"/>
      <c r="F14" s="12"/>
      <c r="G14" s="12"/>
      <c r="H14" s="12"/>
    </row>
  </sheetData>
  <mergeCells count="16">
    <mergeCell ref="G8:G9"/>
    <mergeCell ref="H8:H9"/>
    <mergeCell ref="A14:D14"/>
    <mergeCell ref="A8:A9"/>
    <mergeCell ref="B8:B9"/>
    <mergeCell ref="D8:D9"/>
    <mergeCell ref="E8:E9"/>
    <mergeCell ref="F8:F9"/>
    <mergeCell ref="B5:B6"/>
    <mergeCell ref="C5:C6"/>
    <mergeCell ref="D5:G5"/>
    <mergeCell ref="H5:H6"/>
    <mergeCell ref="E1:H1"/>
    <mergeCell ref="E2:H2"/>
    <mergeCell ref="A3:H3"/>
    <mergeCell ref="A4:H4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2"/>
  <sheetViews>
    <sheetView topLeftCell="A4" workbookViewId="0">
      <selection activeCell="A4" sqref="A1:XFD1048576"/>
    </sheetView>
  </sheetViews>
  <sheetFormatPr defaultRowHeight="12.75" x14ac:dyDescent="0.2"/>
  <cols>
    <col min="1" max="1" width="9.140625" style="33"/>
    <col min="2" max="2" width="36.42578125" style="33" customWidth="1"/>
    <col min="3" max="3" width="18.28515625" style="33" customWidth="1"/>
    <col min="4" max="7" width="14.85546875" style="33" customWidth="1"/>
    <col min="8" max="8" width="36.5703125" style="33" customWidth="1"/>
    <col min="9" max="16384" width="9.140625" style="33"/>
  </cols>
  <sheetData>
    <row r="1" spans="1:8" ht="50.25" customHeight="1" x14ac:dyDescent="0.2">
      <c r="A1" s="12"/>
      <c r="B1" s="12"/>
      <c r="C1" s="12"/>
      <c r="D1" s="35"/>
      <c r="E1" s="114" t="s">
        <v>223</v>
      </c>
      <c r="F1" s="114"/>
      <c r="G1" s="114"/>
      <c r="H1" s="114"/>
    </row>
    <row r="2" spans="1:8" x14ac:dyDescent="0.2">
      <c r="A2" s="12"/>
      <c r="B2" s="12"/>
      <c r="C2" s="12"/>
      <c r="D2" s="35"/>
      <c r="E2" s="119"/>
      <c r="F2" s="119"/>
      <c r="G2" s="119"/>
      <c r="H2" s="119"/>
    </row>
    <row r="3" spans="1:8" ht="81" customHeight="1" x14ac:dyDescent="0.2">
      <c r="A3" s="113" t="s">
        <v>262</v>
      </c>
      <c r="B3" s="113"/>
      <c r="C3" s="113"/>
      <c r="D3" s="113"/>
      <c r="E3" s="113"/>
      <c r="F3" s="113"/>
      <c r="G3" s="113"/>
      <c r="H3" s="113"/>
    </row>
    <row r="4" spans="1:8" ht="13.5" thickBot="1" x14ac:dyDescent="0.25">
      <c r="A4" s="124"/>
      <c r="B4" s="124"/>
      <c r="C4" s="124"/>
      <c r="D4" s="124"/>
      <c r="E4" s="124"/>
      <c r="F4" s="124"/>
      <c r="G4" s="124"/>
      <c r="H4" s="124"/>
    </row>
    <row r="5" spans="1:8" ht="46.5" customHeight="1" thickBot="1" x14ac:dyDescent="0.25">
      <c r="A5" s="82" t="s">
        <v>16</v>
      </c>
      <c r="B5" s="82" t="s">
        <v>48</v>
      </c>
      <c r="C5" s="82" t="s">
        <v>49</v>
      </c>
      <c r="D5" s="85" t="s">
        <v>145</v>
      </c>
      <c r="E5" s="86"/>
      <c r="F5" s="86"/>
      <c r="G5" s="87"/>
      <c r="H5" s="82" t="s">
        <v>50</v>
      </c>
    </row>
    <row r="6" spans="1:8" ht="13.5" thickBot="1" x14ac:dyDescent="0.25">
      <c r="A6" s="117"/>
      <c r="B6" s="117"/>
      <c r="C6" s="117"/>
      <c r="D6" s="36" t="s">
        <v>51</v>
      </c>
      <c r="E6" s="37" t="s">
        <v>52</v>
      </c>
      <c r="F6" s="37" t="s">
        <v>53</v>
      </c>
      <c r="G6" s="37" t="s">
        <v>54</v>
      </c>
      <c r="H6" s="117"/>
    </row>
    <row r="7" spans="1:8" ht="13.5" thickBot="1" x14ac:dyDescent="0.25">
      <c r="A7" s="32">
        <v>1</v>
      </c>
      <c r="B7" s="36">
        <v>2</v>
      </c>
      <c r="C7" s="36">
        <v>3</v>
      </c>
      <c r="D7" s="36">
        <v>4</v>
      </c>
      <c r="E7" s="37">
        <v>5</v>
      </c>
      <c r="F7" s="37">
        <v>6</v>
      </c>
      <c r="G7" s="37">
        <v>7</v>
      </c>
      <c r="H7" s="37">
        <v>8</v>
      </c>
    </row>
    <row r="8" spans="1:8" ht="159" customHeight="1" thickBot="1" x14ac:dyDescent="0.25">
      <c r="A8" s="32"/>
      <c r="B8" s="36" t="s">
        <v>245</v>
      </c>
      <c r="C8" s="36" t="s">
        <v>105</v>
      </c>
      <c r="D8" s="36" t="s">
        <v>55</v>
      </c>
      <c r="E8" s="37" t="s">
        <v>55</v>
      </c>
      <c r="F8" s="37" t="s">
        <v>55</v>
      </c>
      <c r="G8" s="37" t="s">
        <v>55</v>
      </c>
      <c r="H8" s="36" t="s">
        <v>189</v>
      </c>
    </row>
    <row r="9" spans="1:8" ht="11.25" customHeight="1" x14ac:dyDescent="0.2">
      <c r="A9" s="34"/>
      <c r="B9" s="34"/>
      <c r="C9" s="34"/>
      <c r="D9" s="34"/>
      <c r="E9" s="42"/>
      <c r="F9" s="42"/>
      <c r="G9" s="42"/>
      <c r="H9" s="34"/>
    </row>
    <row r="10" spans="1:8" s="44" customFormat="1" x14ac:dyDescent="0.2">
      <c r="A10" s="38" t="s">
        <v>255</v>
      </c>
      <c r="B10" s="38"/>
      <c r="C10" s="38"/>
      <c r="D10" s="38"/>
      <c r="E10" s="38"/>
      <c r="F10" s="38"/>
      <c r="G10" s="38"/>
      <c r="H10" s="39" t="s">
        <v>247</v>
      </c>
    </row>
    <row r="12" spans="1:8" x14ac:dyDescent="0.2">
      <c r="A12" s="12"/>
      <c r="B12" s="12"/>
      <c r="C12" s="12"/>
      <c r="D12" s="12"/>
      <c r="E12" s="12"/>
      <c r="F12" s="12"/>
      <c r="G12" s="12"/>
      <c r="H12" s="12"/>
    </row>
  </sheetData>
  <mergeCells count="9">
    <mergeCell ref="E1:H1"/>
    <mergeCell ref="E2:H2"/>
    <mergeCell ref="A3:H3"/>
    <mergeCell ref="A4:H4"/>
    <mergeCell ref="B5:B6"/>
    <mergeCell ref="A5:A6"/>
    <mergeCell ref="C5:C6"/>
    <mergeCell ref="D5:G5"/>
    <mergeCell ref="H5:H6"/>
  </mergeCells>
  <pageMargins left="0.70866141732283472" right="0.70866141732283472" top="0.74803149606299213" bottom="0.55118110236220474" header="0.31496062992125984" footer="0.31496062992125984"/>
  <pageSetup paperSize="9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0"/>
  <sheetViews>
    <sheetView workbookViewId="0">
      <selection activeCell="K8" sqref="K8"/>
    </sheetView>
  </sheetViews>
  <sheetFormatPr defaultRowHeight="12.75" x14ac:dyDescent="0.2"/>
  <cols>
    <col min="1" max="1" width="9.140625" style="12"/>
    <col min="2" max="2" width="36.42578125" style="12" customWidth="1"/>
    <col min="3" max="3" width="18.28515625" style="12" customWidth="1"/>
    <col min="4" max="7" width="14.85546875" style="12" customWidth="1"/>
    <col min="8" max="8" width="36.5703125" style="12" customWidth="1"/>
    <col min="9" max="16384" width="9.140625" style="12"/>
  </cols>
  <sheetData>
    <row r="1" spans="1:8" ht="50.25" customHeight="1" x14ac:dyDescent="0.2">
      <c r="D1" s="35"/>
      <c r="E1" s="114" t="s">
        <v>224</v>
      </c>
      <c r="F1" s="114"/>
      <c r="G1" s="114"/>
      <c r="H1" s="114"/>
    </row>
    <row r="2" spans="1:8" x14ac:dyDescent="0.2">
      <c r="D2" s="35"/>
      <c r="E2" s="119"/>
      <c r="F2" s="119"/>
      <c r="G2" s="119"/>
      <c r="H2" s="119"/>
    </row>
    <row r="3" spans="1:8" ht="83.25" customHeight="1" x14ac:dyDescent="0.2">
      <c r="A3" s="113" t="s">
        <v>263</v>
      </c>
      <c r="B3" s="113"/>
      <c r="C3" s="113"/>
      <c r="D3" s="113"/>
      <c r="E3" s="113"/>
      <c r="F3" s="113"/>
      <c r="G3" s="113"/>
      <c r="H3" s="113"/>
    </row>
    <row r="4" spans="1:8" ht="13.5" thickBot="1" x14ac:dyDescent="0.25">
      <c r="A4" s="124"/>
      <c r="B4" s="124"/>
      <c r="C4" s="124"/>
      <c r="D4" s="124"/>
      <c r="E4" s="124"/>
      <c r="F4" s="124"/>
      <c r="G4" s="124"/>
      <c r="H4" s="124"/>
    </row>
    <row r="5" spans="1:8" ht="46.5" customHeight="1" thickBot="1" x14ac:dyDescent="0.25">
      <c r="A5" s="82" t="s">
        <v>16</v>
      </c>
      <c r="B5" s="82" t="s">
        <v>48</v>
      </c>
      <c r="C5" s="82" t="s">
        <v>49</v>
      </c>
      <c r="D5" s="85" t="s">
        <v>145</v>
      </c>
      <c r="E5" s="86"/>
      <c r="F5" s="86"/>
      <c r="G5" s="87"/>
      <c r="H5" s="82" t="s">
        <v>50</v>
      </c>
    </row>
    <row r="6" spans="1:8" ht="52.5" customHeight="1" thickBot="1" x14ac:dyDescent="0.25">
      <c r="A6" s="117"/>
      <c r="B6" s="117"/>
      <c r="C6" s="117"/>
      <c r="D6" s="36" t="s">
        <v>51</v>
      </c>
      <c r="E6" s="37" t="s">
        <v>52</v>
      </c>
      <c r="F6" s="37" t="s">
        <v>53</v>
      </c>
      <c r="G6" s="37" t="s">
        <v>54</v>
      </c>
      <c r="H6" s="117"/>
    </row>
    <row r="7" spans="1:8" ht="13.5" thickBot="1" x14ac:dyDescent="0.25">
      <c r="A7" s="32">
        <v>1</v>
      </c>
      <c r="B7" s="36">
        <v>2</v>
      </c>
      <c r="C7" s="36">
        <v>3</v>
      </c>
      <c r="D7" s="36">
        <v>4</v>
      </c>
      <c r="E7" s="37">
        <v>5</v>
      </c>
      <c r="F7" s="37">
        <v>6</v>
      </c>
      <c r="G7" s="37">
        <v>7</v>
      </c>
      <c r="H7" s="37">
        <v>8</v>
      </c>
    </row>
    <row r="8" spans="1:8" ht="230.25" thickBot="1" x14ac:dyDescent="0.25">
      <c r="A8" s="32"/>
      <c r="B8" s="36" t="s">
        <v>246</v>
      </c>
      <c r="C8" s="36" t="s">
        <v>105</v>
      </c>
      <c r="D8" s="36" t="s">
        <v>55</v>
      </c>
      <c r="E8" s="37" t="s">
        <v>55</v>
      </c>
      <c r="F8" s="37" t="s">
        <v>55</v>
      </c>
      <c r="G8" s="37" t="s">
        <v>55</v>
      </c>
      <c r="H8" s="45" t="s">
        <v>256</v>
      </c>
    </row>
    <row r="10" spans="1:8" s="46" customFormat="1" x14ac:dyDescent="0.2">
      <c r="A10" s="38" t="s">
        <v>255</v>
      </c>
      <c r="B10" s="38"/>
      <c r="C10" s="38"/>
      <c r="D10" s="38"/>
      <c r="E10" s="38"/>
      <c r="F10" s="38"/>
      <c r="G10" s="38"/>
      <c r="H10" s="39" t="s">
        <v>247</v>
      </c>
    </row>
  </sheetData>
  <mergeCells count="9">
    <mergeCell ref="E1:H1"/>
    <mergeCell ref="E2:H2"/>
    <mergeCell ref="A3:H3"/>
    <mergeCell ref="A4:H4"/>
    <mergeCell ref="A5:A6"/>
    <mergeCell ref="B5:B6"/>
    <mergeCell ref="C5:C6"/>
    <mergeCell ref="D5:G5"/>
    <mergeCell ref="H5:H6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паспорт пп 5 </vt:lpstr>
      <vt:lpstr>пл.рез. пп 5</vt:lpstr>
      <vt:lpstr>методика расчета показателе ХИТ</vt:lpstr>
      <vt:lpstr>обоснование пп 5</vt:lpstr>
      <vt:lpstr>перечень мер. пп 5 (2017-2021)</vt:lpstr>
      <vt:lpstr>ДК 1</vt:lpstr>
      <vt:lpstr>ДК 2</vt:lpstr>
      <vt:lpstr>ДК 3</vt:lpstr>
      <vt:lpstr>ДК 4 </vt:lpstr>
      <vt:lpstr>'ДК 1'!Область_печати</vt:lpstr>
      <vt:lpstr>'ДК 2'!Область_печати</vt:lpstr>
      <vt:lpstr>'ДК 3'!Область_печати</vt:lpstr>
      <vt:lpstr>'ДК 4 '!Область_печати</vt:lpstr>
      <vt:lpstr>'методика расчета показателе ХИТ'!Область_печати</vt:lpstr>
      <vt:lpstr>'обоснование пп 5'!Область_печати</vt:lpstr>
      <vt:lpstr>'паспорт пп 5 '!Область_печати</vt:lpstr>
      <vt:lpstr>'перечень мер. пп 5 (2017-2021)'!Область_печати</vt:lpstr>
      <vt:lpstr>'пл.рез. пп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2017-10-30T10:28:28Z</dcterms:modified>
</cp:coreProperties>
</file>