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3"/>
  </bookViews>
  <sheets>
    <sheet name="Пас. ППI" sheetId="1" r:id="rId1"/>
    <sheet name="План.Рез. ППI" sheetId="2" r:id="rId2"/>
    <sheet name="Мет.Рас. ППI" sheetId="3" r:id="rId3"/>
    <sheet name="Обос.Фин. ППI" sheetId="4" r:id="rId4"/>
    <sheet name="Пер.Мер. ППI" sheetId="7" r:id="rId5"/>
    <sheet name="Адр.пер.УКС" sheetId="10" r:id="rId6"/>
    <sheet name="Адр.пер.УСП" sheetId="9" r:id="rId7"/>
    <sheet name="Дор.Кар. ППI" sheetId="8" r:id="rId8"/>
  </sheets>
  <definedNames>
    <definedName name="_xlnm._FilterDatabase" localSheetId="3" hidden="1">'Обос.Фин. ППI'!$A$9:$F$441</definedName>
    <definedName name="_xlnm._FilterDatabase" localSheetId="4" hidden="1">'Пер.Мер. ППI'!$A$11:$M$243</definedName>
    <definedName name="_xlnm.Print_Titles" localSheetId="0">'Пас. ППI'!$31:$31</definedName>
  </definedNames>
  <calcPr calcId="152511"/>
</workbook>
</file>

<file path=xl/calcChain.xml><?xml version="1.0" encoding="utf-8"?>
<calcChain xmlns="http://schemas.openxmlformats.org/spreadsheetml/2006/main">
  <c r="E34" i="4" l="1"/>
  <c r="G88" i="7" l="1"/>
  <c r="H98" i="7" l="1"/>
  <c r="G98" i="7"/>
  <c r="H97" i="7"/>
  <c r="G97" i="7"/>
  <c r="H96" i="7"/>
  <c r="G96" i="7"/>
  <c r="E98" i="7"/>
  <c r="E97" i="7"/>
  <c r="E96" i="7"/>
  <c r="F114" i="7"/>
  <c r="F113" i="7"/>
  <c r="F112" i="7"/>
  <c r="F111" i="7"/>
  <c r="K110" i="7"/>
  <c r="J110" i="7"/>
  <c r="I110" i="7"/>
  <c r="H110" i="7"/>
  <c r="G110" i="7"/>
  <c r="E110" i="7"/>
  <c r="F109" i="7"/>
  <c r="F108" i="7"/>
  <c r="F107" i="7"/>
  <c r="F106" i="7"/>
  <c r="K105" i="7"/>
  <c r="J105" i="7"/>
  <c r="I105" i="7"/>
  <c r="H105" i="7"/>
  <c r="G105" i="7"/>
  <c r="E105" i="7"/>
  <c r="F104" i="7"/>
  <c r="F103" i="7"/>
  <c r="F102" i="7"/>
  <c r="F101" i="7"/>
  <c r="K100" i="7"/>
  <c r="J100" i="7"/>
  <c r="I100" i="7"/>
  <c r="H100" i="7"/>
  <c r="G100" i="7"/>
  <c r="E100" i="7"/>
  <c r="F110" i="7" l="1"/>
  <c r="F105" i="7"/>
  <c r="F100" i="7"/>
  <c r="E78" i="7"/>
  <c r="E77" i="7"/>
  <c r="G78" i="7"/>
  <c r="G77" i="7"/>
  <c r="E80" i="7"/>
  <c r="E85" i="7"/>
  <c r="G85" i="7"/>
  <c r="F87" i="7"/>
  <c r="F94" i="7"/>
  <c r="F93" i="7"/>
  <c r="F92" i="7"/>
  <c r="F91" i="7"/>
  <c r="K90" i="7"/>
  <c r="J90" i="7"/>
  <c r="I90" i="7"/>
  <c r="H90" i="7"/>
  <c r="G90" i="7"/>
  <c r="E90" i="7"/>
  <c r="F89" i="7"/>
  <c r="F88" i="7"/>
  <c r="F86" i="7"/>
  <c r="K85" i="7"/>
  <c r="J85" i="7"/>
  <c r="I85" i="7"/>
  <c r="H85" i="7"/>
  <c r="F84" i="7"/>
  <c r="F83" i="7"/>
  <c r="F82" i="7"/>
  <c r="F81" i="7"/>
  <c r="K80" i="7"/>
  <c r="J80" i="7"/>
  <c r="I80" i="7"/>
  <c r="H80" i="7"/>
  <c r="G80" i="7"/>
  <c r="F85" i="7" l="1"/>
  <c r="F80" i="7"/>
  <c r="F90" i="7"/>
  <c r="F19" i="7"/>
  <c r="F164" i="7"/>
  <c r="E15" i="7" l="1"/>
  <c r="E23" i="7" l="1"/>
  <c r="E28" i="7"/>
  <c r="E115" i="7"/>
  <c r="E136" i="7"/>
  <c r="E215" i="7"/>
  <c r="E226" i="7"/>
  <c r="E224" i="7"/>
  <c r="E225" i="7"/>
  <c r="E228" i="7"/>
  <c r="E223" i="7"/>
  <c r="E222" i="7" s="1"/>
  <c r="E22" i="1" s="1"/>
  <c r="E239" i="7"/>
  <c r="E233" i="7"/>
  <c r="E213" i="7"/>
  <c r="E214" i="7"/>
  <c r="E212" i="7"/>
  <c r="E217" i="7"/>
  <c r="E176" i="7"/>
  <c r="E177" i="7"/>
  <c r="E175" i="7"/>
  <c r="E206" i="7"/>
  <c r="E200" i="7"/>
  <c r="E195" i="7"/>
  <c r="E185" i="7"/>
  <c r="E180" i="7"/>
  <c r="E159" i="7"/>
  <c r="E160" i="7"/>
  <c r="E161" i="7"/>
  <c r="E158" i="7"/>
  <c r="E169" i="7"/>
  <c r="E163" i="7"/>
  <c r="E39" i="7"/>
  <c r="E46" i="7"/>
  <c r="E35" i="7" s="1"/>
  <c r="E47" i="7"/>
  <c r="E36" i="7" s="1"/>
  <c r="E48" i="7"/>
  <c r="E37" i="7" s="1"/>
  <c r="E45" i="7"/>
  <c r="E34" i="7" s="1"/>
  <c r="E49" i="7"/>
  <c r="E54" i="7"/>
  <c r="E64" i="7"/>
  <c r="E120" i="7"/>
  <c r="E130" i="7"/>
  <c r="E147" i="7"/>
  <c r="E152" i="7"/>
  <c r="E95" i="7"/>
  <c r="E75" i="7"/>
  <c r="E70" i="7"/>
  <c r="E59" i="7"/>
  <c r="E14" i="7"/>
  <c r="E16" i="7"/>
  <c r="E13" i="7"/>
  <c r="E18" i="7"/>
  <c r="E12" i="7" l="1"/>
  <c r="E12" i="1" s="1"/>
  <c r="E33" i="7"/>
  <c r="E14" i="1" s="1"/>
  <c r="E157" i="7"/>
  <c r="E16" i="1" s="1"/>
  <c r="E211" i="7"/>
  <c r="E20" i="1" s="1"/>
  <c r="E44" i="7"/>
  <c r="E141" i="7"/>
  <c r="BF36" i="10" l="1"/>
  <c r="BC36" i="10"/>
  <c r="AY36" i="10"/>
  <c r="E219" i="4" l="1"/>
  <c r="E218" i="4"/>
  <c r="E217" i="4"/>
  <c r="E216" i="4"/>
  <c r="F67" i="7"/>
  <c r="E214" i="4" s="1"/>
  <c r="E215" i="4"/>
  <c r="F68" i="7" l="1"/>
  <c r="F66" i="7"/>
  <c r="F65" i="7"/>
  <c r="K64" i="7"/>
  <c r="J64" i="7"/>
  <c r="I64" i="7"/>
  <c r="H64" i="7"/>
  <c r="G64" i="7"/>
  <c r="F64" i="7" l="1"/>
  <c r="G15" i="7"/>
  <c r="AY41" i="10" l="1"/>
  <c r="AY40" i="10"/>
  <c r="AY39" i="10"/>
  <c r="AY38" i="10"/>
  <c r="BR43" i="10" l="1"/>
  <c r="BR42" i="10"/>
  <c r="BF37" i="10"/>
  <c r="BC37" i="10"/>
  <c r="AF37" i="10"/>
  <c r="AU35" i="10"/>
  <c r="Y35" i="10" s="1"/>
  <c r="AU34" i="10"/>
  <c r="Y34" i="10" s="1"/>
  <c r="AY33" i="10"/>
  <c r="AU33" i="10"/>
  <c r="Y33" i="10" s="1"/>
  <c r="BF32" i="10"/>
  <c r="BC32" i="10"/>
  <c r="AF32" i="10"/>
  <c r="AY41" i="9" l="1"/>
  <c r="BC36" i="9" l="1"/>
  <c r="BC35" i="9"/>
  <c r="BC34" i="9"/>
  <c r="BC33" i="9"/>
  <c r="AY36" i="9"/>
  <c r="AY35" i="9"/>
  <c r="AY34" i="9"/>
  <c r="AY33" i="9"/>
  <c r="BR43" i="9" l="1"/>
  <c r="BR42" i="9"/>
  <c r="G213" i="7" l="1"/>
  <c r="E441" i="4" l="1"/>
  <c r="E435" i="4" s="1"/>
  <c r="E429" i="4" s="1"/>
  <c r="E440" i="4"/>
  <c r="E434" i="4" s="1"/>
  <c r="E428" i="4" s="1"/>
  <c r="E439" i="4"/>
  <c r="E438" i="4"/>
  <c r="E432" i="4" s="1"/>
  <c r="E426" i="4" s="1"/>
  <c r="E437" i="4"/>
  <c r="E431" i="4" s="1"/>
  <c r="E425" i="4" s="1"/>
  <c r="E433" i="4"/>
  <c r="E427" i="4" s="1"/>
  <c r="E423" i="4"/>
  <c r="E417" i="4" s="1"/>
  <c r="E411" i="4" s="1"/>
  <c r="E422" i="4"/>
  <c r="E421" i="4"/>
  <c r="E415" i="4" s="1"/>
  <c r="E409" i="4" s="1"/>
  <c r="E420" i="4"/>
  <c r="E414" i="4" s="1"/>
  <c r="E408" i="4" s="1"/>
  <c r="E419" i="4"/>
  <c r="E413" i="4" s="1"/>
  <c r="E407" i="4" s="1"/>
  <c r="E416" i="4"/>
  <c r="E410" i="4" s="1"/>
  <c r="E405" i="4"/>
  <c r="E404" i="4"/>
  <c r="E403" i="4"/>
  <c r="E402" i="4"/>
  <c r="E401" i="4"/>
  <c r="E399" i="4"/>
  <c r="E398" i="4"/>
  <c r="E397" i="4"/>
  <c r="E396" i="4"/>
  <c r="E395" i="4"/>
  <c r="E381" i="4"/>
  <c r="E375" i="4" s="1"/>
  <c r="E369" i="4" s="1"/>
  <c r="E380" i="4"/>
  <c r="E374" i="4" s="1"/>
  <c r="E368" i="4" s="1"/>
  <c r="E379" i="4"/>
  <c r="E373" i="4" s="1"/>
  <c r="E367" i="4" s="1"/>
  <c r="E378" i="4"/>
  <c r="E372" i="4" s="1"/>
  <c r="E366" i="4" s="1"/>
  <c r="E377" i="4"/>
  <c r="E371" i="4" s="1"/>
  <c r="E365" i="4" s="1"/>
  <c r="E363" i="4"/>
  <c r="E362" i="4"/>
  <c r="E361" i="4"/>
  <c r="E360" i="4"/>
  <c r="E359" i="4"/>
  <c r="E357" i="4"/>
  <c r="E356" i="4"/>
  <c r="E355" i="4"/>
  <c r="E354" i="4"/>
  <c r="E353" i="4"/>
  <c r="E351" i="4"/>
  <c r="E350" i="4"/>
  <c r="E349" i="4"/>
  <c r="E348" i="4"/>
  <c r="E347" i="4"/>
  <c r="E345" i="4"/>
  <c r="E297" i="4" s="1"/>
  <c r="E21" i="4" s="1"/>
  <c r="E344" i="4"/>
  <c r="E343" i="4"/>
  <c r="E295" i="4" s="1"/>
  <c r="E19" i="4" s="1"/>
  <c r="E342" i="4"/>
  <c r="E294" i="4" s="1"/>
  <c r="E18" i="4" s="1"/>
  <c r="E341" i="4"/>
  <c r="E293" i="4" s="1"/>
  <c r="E17" i="4" s="1"/>
  <c r="E339" i="4"/>
  <c r="E338" i="4"/>
  <c r="E337" i="4"/>
  <c r="E336" i="4"/>
  <c r="E335" i="4"/>
  <c r="E333" i="4"/>
  <c r="E332" i="4"/>
  <c r="E331" i="4"/>
  <c r="E330" i="4"/>
  <c r="E329" i="4"/>
  <c r="E321" i="4"/>
  <c r="E320" i="4"/>
  <c r="E319" i="4"/>
  <c r="E318" i="4"/>
  <c r="E317" i="4"/>
  <c r="E315" i="4"/>
  <c r="E314" i="4"/>
  <c r="E313" i="4"/>
  <c r="E312" i="4"/>
  <c r="E311" i="4"/>
  <c r="E303" i="4"/>
  <c r="E302" i="4"/>
  <c r="E301" i="4"/>
  <c r="E300" i="4"/>
  <c r="E299" i="4"/>
  <c r="E255" i="4"/>
  <c r="E254" i="4"/>
  <c r="E253" i="4"/>
  <c r="E252" i="4"/>
  <c r="E251" i="4"/>
  <c r="E249" i="4"/>
  <c r="E248" i="4"/>
  <c r="E247" i="4"/>
  <c r="E246" i="4"/>
  <c r="E245" i="4"/>
  <c r="E267" i="4"/>
  <c r="E266" i="4"/>
  <c r="E265" i="4"/>
  <c r="E264" i="4"/>
  <c r="E263" i="4"/>
  <c r="E273" i="4"/>
  <c r="E272" i="4"/>
  <c r="E271" i="4"/>
  <c r="E270" i="4"/>
  <c r="E269" i="4"/>
  <c r="E213" i="4"/>
  <c r="E212" i="4"/>
  <c r="E211" i="4"/>
  <c r="E210" i="4"/>
  <c r="E209" i="4"/>
  <c r="E201" i="4"/>
  <c r="E200" i="4"/>
  <c r="E199" i="4"/>
  <c r="E198" i="4"/>
  <c r="E197" i="4"/>
  <c r="E183" i="4"/>
  <c r="E182" i="4"/>
  <c r="E181" i="4"/>
  <c r="E180" i="4"/>
  <c r="E179" i="4"/>
  <c r="E177" i="4"/>
  <c r="E176" i="4"/>
  <c r="E175" i="4"/>
  <c r="E174" i="4"/>
  <c r="E173" i="4"/>
  <c r="E171" i="4"/>
  <c r="E170" i="4"/>
  <c r="E169" i="4"/>
  <c r="E168" i="4"/>
  <c r="E167" i="4"/>
  <c r="E165" i="4"/>
  <c r="E164" i="4"/>
  <c r="E163" i="4"/>
  <c r="E162" i="4"/>
  <c r="E161" i="4"/>
  <c r="E153" i="4"/>
  <c r="E152" i="4"/>
  <c r="E151" i="4"/>
  <c r="E150" i="4"/>
  <c r="E149" i="4"/>
  <c r="E147" i="4"/>
  <c r="E146" i="4"/>
  <c r="E145" i="4"/>
  <c r="E144" i="4"/>
  <c r="E143" i="4"/>
  <c r="E135" i="4"/>
  <c r="E134" i="4"/>
  <c r="E133" i="4"/>
  <c r="E132" i="4"/>
  <c r="E131" i="4"/>
  <c r="E129" i="4"/>
  <c r="E128" i="4"/>
  <c r="E127" i="4"/>
  <c r="E126" i="4"/>
  <c r="E125" i="4"/>
  <c r="E117" i="4"/>
  <c r="E116" i="4"/>
  <c r="E115" i="4"/>
  <c r="E114" i="4"/>
  <c r="E113" i="4"/>
  <c r="E111" i="4"/>
  <c r="E110" i="4"/>
  <c r="E109" i="4"/>
  <c r="E108" i="4"/>
  <c r="E107" i="4"/>
  <c r="E99" i="4"/>
  <c r="E98" i="4"/>
  <c r="E97" i="4"/>
  <c r="E96" i="4"/>
  <c r="E95" i="4"/>
  <c r="E93" i="4"/>
  <c r="E92" i="4"/>
  <c r="E91" i="4"/>
  <c r="E90" i="4"/>
  <c r="E89" i="4"/>
  <c r="E75" i="4"/>
  <c r="E74" i="4"/>
  <c r="E73" i="4"/>
  <c r="E72" i="4"/>
  <c r="E71" i="4"/>
  <c r="E81" i="4"/>
  <c r="E80" i="4"/>
  <c r="E79" i="4"/>
  <c r="E78" i="4"/>
  <c r="E77" i="4"/>
  <c r="E156" i="4" l="1"/>
  <c r="E102" i="4"/>
  <c r="E138" i="4"/>
  <c r="E120" i="4"/>
  <c r="E289" i="4"/>
  <c r="E393" i="4"/>
  <c r="E387" i="4" s="1"/>
  <c r="E87" i="4"/>
  <c r="E236" i="4"/>
  <c r="E228" i="4"/>
  <c r="E324" i="4"/>
  <c r="E101" i="4"/>
  <c r="E121" i="4"/>
  <c r="E137" i="4"/>
  <c r="E123" i="4"/>
  <c r="E240" i="4"/>
  <c r="E60" i="4"/>
  <c r="E36" i="4" s="1"/>
  <c r="E258" i="4"/>
  <c r="E227" i="4"/>
  <c r="E155" i="4"/>
  <c r="E159" i="4"/>
  <c r="E84" i="4"/>
  <c r="E261" i="4"/>
  <c r="E288" i="4"/>
  <c r="E390" i="4"/>
  <c r="E384" i="4" s="1"/>
  <c r="E83" i="4"/>
  <c r="E237" i="4"/>
  <c r="E323" i="4"/>
  <c r="E86" i="4"/>
  <c r="E234" i="4"/>
  <c r="E103" i="4"/>
  <c r="E306" i="4"/>
  <c r="E287" i="4"/>
  <c r="E291" i="4"/>
  <c r="E392" i="4"/>
  <c r="E386" i="4" s="1"/>
  <c r="E389" i="4"/>
  <c r="E383" i="4" s="1"/>
  <c r="E391" i="4"/>
  <c r="E385" i="4" s="1"/>
  <c r="E281" i="4"/>
  <c r="E327" i="4"/>
  <c r="E284" i="4"/>
  <c r="E326" i="4"/>
  <c r="E296" i="4"/>
  <c r="E20" i="4" s="1"/>
  <c r="E325" i="4"/>
  <c r="E285" i="4"/>
  <c r="E283" i="4"/>
  <c r="E305" i="4"/>
  <c r="E309" i="4"/>
  <c r="E308" i="4"/>
  <c r="E290" i="4"/>
  <c r="E307" i="4"/>
  <c r="E282" i="4"/>
  <c r="E233" i="4"/>
  <c r="E239" i="4"/>
  <c r="E243" i="4"/>
  <c r="E231" i="4"/>
  <c r="E225" i="4" s="1"/>
  <c r="E257" i="4"/>
  <c r="E259" i="4"/>
  <c r="E260" i="4"/>
  <c r="E229" i="4"/>
  <c r="E241" i="4"/>
  <c r="E235" i="4"/>
  <c r="E242" i="4"/>
  <c r="E230" i="4"/>
  <c r="E63" i="4"/>
  <c r="E39" i="4" s="1"/>
  <c r="E157" i="4"/>
  <c r="E158" i="4"/>
  <c r="E140" i="4"/>
  <c r="E141" i="4"/>
  <c r="E139" i="4"/>
  <c r="E119" i="4"/>
  <c r="E122" i="4"/>
  <c r="E56" i="4"/>
  <c r="E61" i="4"/>
  <c r="E37" i="4" s="1"/>
  <c r="E105" i="4"/>
  <c r="E104" i="4"/>
  <c r="E59" i="4"/>
  <c r="E35" i="4" s="1"/>
  <c r="E53" i="4"/>
  <c r="E85" i="4"/>
  <c r="E62" i="4"/>
  <c r="E38" i="4" s="1"/>
  <c r="E69" i="4"/>
  <c r="E66" i="4"/>
  <c r="E67" i="4"/>
  <c r="E68" i="4"/>
  <c r="E57" i="4"/>
  <c r="E55" i="4"/>
  <c r="E54" i="4"/>
  <c r="E65" i="4"/>
  <c r="H28" i="7"/>
  <c r="I28" i="7"/>
  <c r="J28" i="7"/>
  <c r="K28" i="7"/>
  <c r="G28" i="7"/>
  <c r="H23" i="7"/>
  <c r="I23" i="7"/>
  <c r="J23" i="7"/>
  <c r="K23" i="7"/>
  <c r="G23" i="7"/>
  <c r="E16" i="4" l="1"/>
  <c r="E25" i="4"/>
  <c r="E23" i="4"/>
  <c r="E222" i="4"/>
  <c r="E24" i="4"/>
  <c r="E277" i="4"/>
  <c r="E26" i="4"/>
  <c r="E27" i="4"/>
  <c r="E43" i="4"/>
  <c r="E224" i="4"/>
  <c r="E223" i="4"/>
  <c r="E221" i="4"/>
  <c r="E279" i="4"/>
  <c r="E276" i="4"/>
  <c r="E42" i="4"/>
  <c r="E275" i="4"/>
  <c r="E278" i="4"/>
  <c r="E45" i="4"/>
  <c r="E44" i="4"/>
  <c r="E41" i="4"/>
  <c r="H239" i="7"/>
  <c r="I239" i="7"/>
  <c r="J239" i="7"/>
  <c r="F239" i="7" s="1"/>
  <c r="K239" i="7"/>
  <c r="G239" i="7"/>
  <c r="F240" i="7"/>
  <c r="F241" i="7"/>
  <c r="F242" i="7"/>
  <c r="E178" i="4" s="1"/>
  <c r="F243" i="7"/>
  <c r="H233" i="7"/>
  <c r="I233" i="7"/>
  <c r="J233" i="7"/>
  <c r="K233" i="7"/>
  <c r="G233" i="7"/>
  <c r="H228" i="7"/>
  <c r="I228" i="7"/>
  <c r="J228" i="7"/>
  <c r="K228" i="7"/>
  <c r="G228" i="7"/>
  <c r="F229" i="7"/>
  <c r="F230" i="7"/>
  <c r="F231" i="7"/>
  <c r="E436" i="4" s="1"/>
  <c r="E430" i="4" s="1"/>
  <c r="E424" i="4" s="1"/>
  <c r="F232" i="7"/>
  <c r="F234" i="7"/>
  <c r="F235" i="7"/>
  <c r="F236" i="7"/>
  <c r="F237" i="7"/>
  <c r="H223" i="7"/>
  <c r="I223" i="7"/>
  <c r="J223" i="7"/>
  <c r="K223" i="7"/>
  <c r="H224" i="7"/>
  <c r="I224" i="7"/>
  <c r="J224" i="7"/>
  <c r="K224" i="7"/>
  <c r="H225" i="7"/>
  <c r="I225" i="7"/>
  <c r="J225" i="7"/>
  <c r="K225" i="7"/>
  <c r="H226" i="7"/>
  <c r="I226" i="7"/>
  <c r="J226" i="7"/>
  <c r="K226" i="7"/>
  <c r="G224" i="7"/>
  <c r="G225" i="7"/>
  <c r="G226" i="7"/>
  <c r="G223" i="7"/>
  <c r="H217" i="7"/>
  <c r="I217" i="7"/>
  <c r="J217" i="7"/>
  <c r="K217" i="7"/>
  <c r="G217" i="7"/>
  <c r="F218" i="7"/>
  <c r="F219" i="7"/>
  <c r="F220" i="7"/>
  <c r="E172" i="4" s="1"/>
  <c r="F221" i="7"/>
  <c r="H212" i="7"/>
  <c r="I212" i="7"/>
  <c r="J212" i="7"/>
  <c r="K212" i="7"/>
  <c r="H213" i="7"/>
  <c r="I213" i="7"/>
  <c r="J213" i="7"/>
  <c r="K213" i="7"/>
  <c r="H214" i="7"/>
  <c r="I214" i="7"/>
  <c r="J214" i="7"/>
  <c r="K214" i="7"/>
  <c r="H215" i="7"/>
  <c r="I215" i="7"/>
  <c r="J215" i="7"/>
  <c r="K215" i="7"/>
  <c r="G214" i="7"/>
  <c r="G215" i="7"/>
  <c r="G212" i="7"/>
  <c r="I222" i="7" l="1"/>
  <c r="H22" i="1" s="1"/>
  <c r="E22" i="4"/>
  <c r="K222" i="7"/>
  <c r="J22" i="1" s="1"/>
  <c r="J222" i="7"/>
  <c r="F224" i="7"/>
  <c r="D30" i="2" s="1"/>
  <c r="H222" i="7"/>
  <c r="G22" i="1" s="1"/>
  <c r="F228" i="7"/>
  <c r="F233" i="7"/>
  <c r="F223" i="7"/>
  <c r="F225" i="7"/>
  <c r="E30" i="2" s="1"/>
  <c r="F226" i="7"/>
  <c r="F30" i="2" s="1"/>
  <c r="G222" i="7"/>
  <c r="F217" i="7"/>
  <c r="H211" i="7"/>
  <c r="G20" i="1" s="1"/>
  <c r="I211" i="7"/>
  <c r="H20" i="1" s="1"/>
  <c r="J211" i="7"/>
  <c r="I20" i="1" s="1"/>
  <c r="K211" i="7"/>
  <c r="J20" i="1" s="1"/>
  <c r="G211" i="7"/>
  <c r="F20" i="1" s="1"/>
  <c r="H206" i="7"/>
  <c r="I206" i="7"/>
  <c r="J206" i="7"/>
  <c r="K206" i="7"/>
  <c r="G206" i="7"/>
  <c r="F207" i="7"/>
  <c r="F208" i="7"/>
  <c r="F209" i="7"/>
  <c r="E418" i="4" s="1"/>
  <c r="E412" i="4" s="1"/>
  <c r="E406" i="4" s="1"/>
  <c r="F210" i="7"/>
  <c r="F212" i="7"/>
  <c r="C28" i="2" s="1"/>
  <c r="F213" i="7"/>
  <c r="D28" i="2" s="1"/>
  <c r="F214" i="7"/>
  <c r="E28" i="2" s="1"/>
  <c r="F215" i="7"/>
  <c r="F28" i="2" s="1"/>
  <c r="H200" i="7"/>
  <c r="I200" i="7"/>
  <c r="J200" i="7"/>
  <c r="K200" i="7"/>
  <c r="G200" i="7"/>
  <c r="H195" i="7"/>
  <c r="I195" i="7"/>
  <c r="J195" i="7"/>
  <c r="K195" i="7"/>
  <c r="G195" i="7"/>
  <c r="K190" i="7"/>
  <c r="H190" i="7"/>
  <c r="I190" i="7"/>
  <c r="J190" i="7"/>
  <c r="G190" i="7"/>
  <c r="H185" i="7"/>
  <c r="I185" i="7"/>
  <c r="J185" i="7"/>
  <c r="K185" i="7"/>
  <c r="G185" i="7"/>
  <c r="H180" i="7"/>
  <c r="I180" i="7"/>
  <c r="J180" i="7"/>
  <c r="K180" i="7"/>
  <c r="G180" i="7"/>
  <c r="F181" i="7"/>
  <c r="F182" i="7"/>
  <c r="F183" i="7"/>
  <c r="E124" i="4" s="1"/>
  <c r="F184" i="7"/>
  <c r="E130" i="4" s="1"/>
  <c r="F186" i="7"/>
  <c r="F187" i="7"/>
  <c r="F188" i="7"/>
  <c r="F189" i="7"/>
  <c r="F191" i="7"/>
  <c r="F192" i="7"/>
  <c r="F193" i="7"/>
  <c r="E142" i="4" s="1"/>
  <c r="F194" i="7"/>
  <c r="E148" i="4" s="1"/>
  <c r="F196" i="7"/>
  <c r="F197" i="7"/>
  <c r="F198" i="7"/>
  <c r="E160" i="4" s="1"/>
  <c r="F199" i="7"/>
  <c r="E166" i="4" s="1"/>
  <c r="F201" i="7"/>
  <c r="F202" i="7"/>
  <c r="F203" i="7"/>
  <c r="F204" i="7"/>
  <c r="E194" i="7"/>
  <c r="K177" i="7"/>
  <c r="H175" i="7"/>
  <c r="I175" i="7"/>
  <c r="J175" i="7"/>
  <c r="K175" i="7"/>
  <c r="H176" i="7"/>
  <c r="I176" i="7"/>
  <c r="J176" i="7"/>
  <c r="K176" i="7"/>
  <c r="H177" i="7"/>
  <c r="I177" i="7"/>
  <c r="J177" i="7"/>
  <c r="H178" i="7"/>
  <c r="I178" i="7"/>
  <c r="J178" i="7"/>
  <c r="K178" i="7"/>
  <c r="G176" i="7"/>
  <c r="G177" i="7"/>
  <c r="G178" i="7"/>
  <c r="G175" i="7"/>
  <c r="H169" i="7"/>
  <c r="I169" i="7"/>
  <c r="J169" i="7"/>
  <c r="K169" i="7"/>
  <c r="G169" i="7"/>
  <c r="F170" i="7"/>
  <c r="F171" i="7"/>
  <c r="F172" i="7"/>
  <c r="E376" i="4" s="1"/>
  <c r="E370" i="4" s="1"/>
  <c r="E364" i="4" s="1"/>
  <c r="F173" i="7"/>
  <c r="H163" i="7"/>
  <c r="I163" i="7"/>
  <c r="J163" i="7"/>
  <c r="K163" i="7"/>
  <c r="G163" i="7"/>
  <c r="F165" i="7"/>
  <c r="F166" i="7"/>
  <c r="E106" i="4" s="1"/>
  <c r="F167" i="7"/>
  <c r="E112" i="4" s="1"/>
  <c r="E178" i="7" l="1"/>
  <c r="E174" i="7" s="1"/>
  <c r="E18" i="1" s="1"/>
  <c r="E190" i="7"/>
  <c r="K174" i="7"/>
  <c r="J18" i="1" s="1"/>
  <c r="F178" i="7"/>
  <c r="F27" i="2" s="1"/>
  <c r="H174" i="7"/>
  <c r="G18" i="1" s="1"/>
  <c r="E154" i="4"/>
  <c r="E136" i="4"/>
  <c r="F185" i="7"/>
  <c r="I174" i="7"/>
  <c r="H18" i="1" s="1"/>
  <c r="J174" i="7"/>
  <c r="I18" i="1" s="1"/>
  <c r="E118" i="4"/>
  <c r="E100" i="4"/>
  <c r="F222" i="7"/>
  <c r="F22" i="1"/>
  <c r="I22" i="1"/>
  <c r="C30" i="2"/>
  <c r="F169" i="7"/>
  <c r="F195" i="7"/>
  <c r="G174" i="7"/>
  <c r="F163" i="7"/>
  <c r="F176" i="7"/>
  <c r="D27" i="2" s="1"/>
  <c r="F180" i="7"/>
  <c r="F211" i="7"/>
  <c r="F206" i="7"/>
  <c r="F200" i="7"/>
  <c r="F190" i="7"/>
  <c r="F177" i="7"/>
  <c r="E27" i="2" s="1"/>
  <c r="F175" i="7"/>
  <c r="C27" i="2" s="1"/>
  <c r="H160" i="7"/>
  <c r="H158" i="7"/>
  <c r="I158" i="7"/>
  <c r="J158" i="7"/>
  <c r="K158" i="7"/>
  <c r="H159" i="7"/>
  <c r="I159" i="7"/>
  <c r="J159" i="7"/>
  <c r="K159" i="7"/>
  <c r="I160" i="7"/>
  <c r="J160" i="7"/>
  <c r="K160" i="7"/>
  <c r="H161" i="7"/>
  <c r="I161" i="7"/>
  <c r="J161" i="7"/>
  <c r="K161" i="7"/>
  <c r="G159" i="7"/>
  <c r="G160" i="7"/>
  <c r="G161" i="7"/>
  <c r="G158" i="7"/>
  <c r="F153" i="7"/>
  <c r="F154" i="7"/>
  <c r="F155" i="7"/>
  <c r="E400" i="4" s="1"/>
  <c r="F156" i="7"/>
  <c r="F149" i="7"/>
  <c r="G152" i="7"/>
  <c r="K152" i="7"/>
  <c r="J152" i="7"/>
  <c r="I152" i="7"/>
  <c r="H152" i="7"/>
  <c r="F151" i="7"/>
  <c r="F150" i="7"/>
  <c r="E394" i="4" s="1"/>
  <c r="F148" i="7"/>
  <c r="K147" i="7"/>
  <c r="J147" i="7"/>
  <c r="I147" i="7"/>
  <c r="H147" i="7"/>
  <c r="G147" i="7"/>
  <c r="F145" i="7"/>
  <c r="F144" i="7"/>
  <c r="E262" i="4" s="1"/>
  <c r="F143" i="7"/>
  <c r="E268" i="4" s="1"/>
  <c r="F142" i="7"/>
  <c r="K141" i="7"/>
  <c r="J141" i="7"/>
  <c r="I141" i="7"/>
  <c r="H141" i="7"/>
  <c r="G141" i="7"/>
  <c r="F140" i="7"/>
  <c r="F139" i="7"/>
  <c r="E244" i="4" s="1"/>
  <c r="F138" i="7"/>
  <c r="E250" i="4" s="1"/>
  <c r="F137" i="7"/>
  <c r="K136" i="7"/>
  <c r="J136" i="7"/>
  <c r="I136" i="7"/>
  <c r="H136" i="7"/>
  <c r="G136" i="7"/>
  <c r="G130" i="7"/>
  <c r="F131" i="7"/>
  <c r="F134" i="7"/>
  <c r="F133" i="7"/>
  <c r="E352" i="4" s="1"/>
  <c r="F132" i="7"/>
  <c r="K130" i="7"/>
  <c r="J130" i="7"/>
  <c r="I130" i="7"/>
  <c r="H130" i="7"/>
  <c r="H125" i="7"/>
  <c r="I125" i="7"/>
  <c r="J125" i="7"/>
  <c r="K125" i="7"/>
  <c r="G125" i="7"/>
  <c r="H120" i="7"/>
  <c r="I120" i="7"/>
  <c r="J120" i="7"/>
  <c r="K120" i="7"/>
  <c r="G120" i="7"/>
  <c r="H115" i="7"/>
  <c r="I115" i="7"/>
  <c r="J115" i="7"/>
  <c r="K115" i="7"/>
  <c r="G115" i="7"/>
  <c r="AY37" i="9" s="1"/>
  <c r="H95" i="7"/>
  <c r="BC32" i="9" s="1"/>
  <c r="I95" i="7"/>
  <c r="J95" i="7"/>
  <c r="K95" i="7"/>
  <c r="G95" i="7"/>
  <c r="AY32" i="9" s="1"/>
  <c r="H75" i="7"/>
  <c r="I75" i="7"/>
  <c r="J75" i="7"/>
  <c r="K75" i="7"/>
  <c r="G75" i="7"/>
  <c r="H70" i="7"/>
  <c r="I70" i="7"/>
  <c r="J70" i="7"/>
  <c r="K70" i="7"/>
  <c r="G70" i="7"/>
  <c r="F97" i="7"/>
  <c r="F71" i="7"/>
  <c r="F72" i="7"/>
  <c r="F73" i="7"/>
  <c r="F74" i="7"/>
  <c r="F76" i="7"/>
  <c r="AU39" i="10" s="1"/>
  <c r="Y39" i="10" s="1"/>
  <c r="F77" i="7"/>
  <c r="F78" i="7"/>
  <c r="F79" i="7"/>
  <c r="AU40" i="10" s="1"/>
  <c r="Y40" i="10" s="1"/>
  <c r="F96" i="7"/>
  <c r="F98" i="7"/>
  <c r="F99" i="7"/>
  <c r="AU35" i="9" s="1"/>
  <c r="F116" i="7"/>
  <c r="F117" i="7"/>
  <c r="F118" i="7"/>
  <c r="F119" i="7"/>
  <c r="F121" i="7"/>
  <c r="F122" i="7"/>
  <c r="F123" i="7"/>
  <c r="E358" i="4" s="1"/>
  <c r="F124" i="7"/>
  <c r="F126" i="7"/>
  <c r="F127" i="7"/>
  <c r="F128" i="7"/>
  <c r="F129" i="7"/>
  <c r="H59" i="7"/>
  <c r="I59" i="7"/>
  <c r="J59" i="7"/>
  <c r="K59" i="7"/>
  <c r="G59" i="7"/>
  <c r="J157" i="7" l="1"/>
  <c r="I16" i="1" s="1"/>
  <c r="E334" i="4"/>
  <c r="AU33" i="9"/>
  <c r="E328" i="4"/>
  <c r="AU36" i="9"/>
  <c r="E388" i="4"/>
  <c r="E382" i="4" s="1"/>
  <c r="E346" i="4"/>
  <c r="AU41" i="9"/>
  <c r="E316" i="4"/>
  <c r="AU38" i="10"/>
  <c r="Y38" i="10" s="1"/>
  <c r="E340" i="4"/>
  <c r="E292" i="4" s="1"/>
  <c r="AU34" i="9"/>
  <c r="AY37" i="10"/>
  <c r="E310" i="4"/>
  <c r="AU41" i="10"/>
  <c r="Y41" i="10" s="1"/>
  <c r="E298" i="4"/>
  <c r="AU36" i="10"/>
  <c r="AY32" i="10"/>
  <c r="F70" i="7"/>
  <c r="AU32" i="10" s="1"/>
  <c r="H157" i="7"/>
  <c r="G16" i="1" s="1"/>
  <c r="F130" i="7"/>
  <c r="F152" i="7"/>
  <c r="F160" i="7"/>
  <c r="E26" i="2" s="1"/>
  <c r="F159" i="7"/>
  <c r="D26" i="2" s="1"/>
  <c r="I157" i="7"/>
  <c r="H16" i="1" s="1"/>
  <c r="F147" i="7"/>
  <c r="E238" i="4"/>
  <c r="E226" i="4"/>
  <c r="K157" i="7"/>
  <c r="J16" i="1" s="1"/>
  <c r="F174" i="7"/>
  <c r="E256" i="4"/>
  <c r="E232" i="4"/>
  <c r="F141" i="7"/>
  <c r="F75" i="7"/>
  <c r="AU37" i="10" s="1"/>
  <c r="F18" i="1"/>
  <c r="F136" i="7"/>
  <c r="F161" i="7"/>
  <c r="F26" i="2" s="1"/>
  <c r="F95" i="7"/>
  <c r="AU32" i="9" s="1"/>
  <c r="F115" i="7"/>
  <c r="AU37" i="9" s="1"/>
  <c r="G157" i="7"/>
  <c r="F158" i="7"/>
  <c r="C26" i="2" s="1"/>
  <c r="F125" i="7"/>
  <c r="E125" i="7"/>
  <c r="F120" i="7"/>
  <c r="J47" i="7"/>
  <c r="E206" i="4" s="1"/>
  <c r="E194" i="4" s="1"/>
  <c r="H45" i="7"/>
  <c r="H34" i="7" s="1"/>
  <c r="I45" i="7"/>
  <c r="I34" i="7" s="1"/>
  <c r="J45" i="7"/>
  <c r="J34" i="7" s="1"/>
  <c r="K45" i="7"/>
  <c r="H46" i="7"/>
  <c r="I46" i="7"/>
  <c r="J46" i="7"/>
  <c r="K46" i="7"/>
  <c r="H47" i="7"/>
  <c r="E204" i="4" s="1"/>
  <c r="E192" i="4" s="1"/>
  <c r="I47" i="7"/>
  <c r="E205" i="4" s="1"/>
  <c r="E193" i="4" s="1"/>
  <c r="K47" i="7"/>
  <c r="E207" i="4" s="1"/>
  <c r="E195" i="4" s="1"/>
  <c r="H48" i="7"/>
  <c r="I48" i="7"/>
  <c r="J48" i="7"/>
  <c r="K48" i="7"/>
  <c r="G46" i="7"/>
  <c r="G47" i="7"/>
  <c r="G36" i="7" s="1"/>
  <c r="G48" i="7"/>
  <c r="G45" i="7"/>
  <c r="G54" i="7"/>
  <c r="H54" i="7"/>
  <c r="I54" i="7"/>
  <c r="J54" i="7"/>
  <c r="K54" i="7"/>
  <c r="H49" i="7"/>
  <c r="I49" i="7"/>
  <c r="J49" i="7"/>
  <c r="K49" i="7"/>
  <c r="G49" i="7"/>
  <c r="H39" i="7"/>
  <c r="I39" i="7"/>
  <c r="J39" i="7"/>
  <c r="K39" i="7"/>
  <c r="G39" i="7"/>
  <c r="G34" i="7"/>
  <c r="F40" i="7"/>
  <c r="F41" i="7"/>
  <c r="F42" i="7"/>
  <c r="E196" i="4" s="1"/>
  <c r="F43" i="7"/>
  <c r="F50" i="7"/>
  <c r="F51" i="7"/>
  <c r="F52" i="7"/>
  <c r="F53" i="7"/>
  <c r="F55" i="7"/>
  <c r="F56" i="7"/>
  <c r="F57" i="7"/>
  <c r="F58" i="7"/>
  <c r="F59" i="7"/>
  <c r="F60" i="7"/>
  <c r="F61" i="7"/>
  <c r="F62" i="7"/>
  <c r="E208" i="4" s="1"/>
  <c r="F63" i="7"/>
  <c r="E189" i="4" l="1"/>
  <c r="E33" i="4"/>
  <c r="E15" i="4" s="1"/>
  <c r="E187" i="4"/>
  <c r="E31" i="4"/>
  <c r="E13" i="4" s="1"/>
  <c r="E186" i="4"/>
  <c r="E30" i="4"/>
  <c r="E12" i="4" s="1"/>
  <c r="E188" i="4"/>
  <c r="E32" i="4"/>
  <c r="E14" i="4" s="1"/>
  <c r="E286" i="4"/>
  <c r="E322" i="4"/>
  <c r="E280" i="4"/>
  <c r="E274" i="4" s="1"/>
  <c r="Y37" i="10"/>
  <c r="E304" i="4"/>
  <c r="Y36" i="10"/>
  <c r="Y32" i="10" s="1"/>
  <c r="H44" i="7"/>
  <c r="K44" i="7"/>
  <c r="K34" i="7"/>
  <c r="G37" i="7"/>
  <c r="E220" i="4"/>
  <c r="F47" i="7"/>
  <c r="E202" i="4" s="1"/>
  <c r="E190" i="4" s="1"/>
  <c r="E184" i="4" s="1"/>
  <c r="F39" i="7"/>
  <c r="G35" i="7"/>
  <c r="E203" i="4"/>
  <c r="E191" i="4" s="1"/>
  <c r="F157" i="7"/>
  <c r="F16" i="1"/>
  <c r="I44" i="7"/>
  <c r="F48" i="7"/>
  <c r="J44" i="7"/>
  <c r="F49" i="7"/>
  <c r="G44" i="7"/>
  <c r="F46" i="7"/>
  <c r="F45" i="7"/>
  <c r="F54" i="7"/>
  <c r="I36" i="7"/>
  <c r="K37" i="7"/>
  <c r="J37" i="7"/>
  <c r="I37" i="7"/>
  <c r="K36" i="7"/>
  <c r="J36" i="7"/>
  <c r="H36" i="7"/>
  <c r="J35" i="7"/>
  <c r="I35" i="7"/>
  <c r="H35" i="7"/>
  <c r="F28" i="7"/>
  <c r="F31" i="7"/>
  <c r="F30" i="7"/>
  <c r="H15" i="7"/>
  <c r="H16" i="7"/>
  <c r="H13" i="7"/>
  <c r="G27" i="1" s="1"/>
  <c r="I13" i="7"/>
  <c r="H27" i="1" s="1"/>
  <c r="J13" i="7"/>
  <c r="I27" i="1" s="1"/>
  <c r="K13" i="7"/>
  <c r="J27" i="1" s="1"/>
  <c r="H14" i="7"/>
  <c r="I14" i="7"/>
  <c r="H28" i="1" s="1"/>
  <c r="J14" i="7"/>
  <c r="K14" i="7"/>
  <c r="I15" i="7"/>
  <c r="J15" i="7"/>
  <c r="K15" i="7"/>
  <c r="I16" i="7"/>
  <c r="J16" i="7"/>
  <c r="K16" i="7"/>
  <c r="G14" i="7"/>
  <c r="G16" i="7"/>
  <c r="G13" i="7"/>
  <c r="F20" i="7"/>
  <c r="F21" i="7"/>
  <c r="E70" i="4" s="1"/>
  <c r="F22" i="7"/>
  <c r="E76" i="4" s="1"/>
  <c r="F23" i="7"/>
  <c r="F24" i="7"/>
  <c r="F25" i="7"/>
  <c r="F26" i="7"/>
  <c r="E88" i="4" s="1"/>
  <c r="F27" i="7"/>
  <c r="E94" i="4" s="1"/>
  <c r="F29" i="7"/>
  <c r="F32" i="7"/>
  <c r="G18" i="7"/>
  <c r="F18" i="7" s="1"/>
  <c r="H18" i="7"/>
  <c r="I18" i="7"/>
  <c r="J18" i="7"/>
  <c r="K18" i="7"/>
  <c r="E185" i="4" l="1"/>
  <c r="E29" i="4"/>
  <c r="J29" i="1"/>
  <c r="E58" i="4"/>
  <c r="F29" i="1"/>
  <c r="H30" i="1"/>
  <c r="I28" i="1"/>
  <c r="F14" i="7"/>
  <c r="D14" i="2" s="1"/>
  <c r="G29" i="1"/>
  <c r="E64" i="4"/>
  <c r="F27" i="1"/>
  <c r="J30" i="1"/>
  <c r="J12" i="7"/>
  <c r="I29" i="1"/>
  <c r="I30" i="1"/>
  <c r="H29" i="1"/>
  <c r="G28" i="1"/>
  <c r="F44" i="7"/>
  <c r="F28" i="1"/>
  <c r="F15" i="7"/>
  <c r="E14" i="2" s="1"/>
  <c r="F30" i="1"/>
  <c r="E52" i="4"/>
  <c r="E82" i="4"/>
  <c r="F16" i="7"/>
  <c r="K12" i="7"/>
  <c r="I12" i="7"/>
  <c r="G12" i="7"/>
  <c r="H12" i="7"/>
  <c r="K35" i="7"/>
  <c r="K33" i="7" s="1"/>
  <c r="J14" i="1" s="1"/>
  <c r="H37" i="7"/>
  <c r="H33" i="7" s="1"/>
  <c r="G14" i="1" s="1"/>
  <c r="I33" i="7"/>
  <c r="H14" i="1" s="1"/>
  <c r="J33" i="7"/>
  <c r="I14" i="1" s="1"/>
  <c r="F13" i="7"/>
  <c r="E28" i="4" l="1"/>
  <c r="E11" i="4"/>
  <c r="E10" i="4" s="1"/>
  <c r="G30" i="1"/>
  <c r="E40" i="4"/>
  <c r="J12" i="1"/>
  <c r="J26" i="1"/>
  <c r="F12" i="7"/>
  <c r="G26" i="1"/>
  <c r="G12" i="1"/>
  <c r="I12" i="1"/>
  <c r="I26" i="1"/>
  <c r="J28" i="1"/>
  <c r="C14" i="2"/>
  <c r="H12" i="1"/>
  <c r="H26" i="1"/>
  <c r="F14" i="2"/>
  <c r="F12" i="1"/>
  <c r="F37" i="7"/>
  <c r="F19" i="2" s="1"/>
  <c r="K30" i="1" l="1"/>
  <c r="F36" i="7"/>
  <c r="E19" i="2" l="1"/>
  <c r="K29" i="1"/>
  <c r="F35" i="7"/>
  <c r="D19" i="2" l="1"/>
  <c r="K28" i="1"/>
  <c r="F34" i="7"/>
  <c r="G33" i="7"/>
  <c r="C19" i="2" l="1"/>
  <c r="K27" i="1"/>
  <c r="F14" i="1"/>
  <c r="F26" i="1"/>
  <c r="F33" i="7"/>
  <c r="K26" i="1" s="1"/>
</calcChain>
</file>

<file path=xl/sharedStrings.xml><?xml version="1.0" encoding="utf-8"?>
<sst xmlns="http://schemas.openxmlformats.org/spreadsheetml/2006/main" count="1564" uniqueCount="565">
  <si>
    <t>ПАСПОРТ</t>
  </si>
  <si>
    <t>подпрограммы «Развитие физической культуры и спорта городского округа Химки»</t>
  </si>
  <si>
    <t>муниципальной программы «Спорт городского округа Химки»</t>
  </si>
  <si>
    <t>Муниципальный заказчик подпрограммы</t>
  </si>
  <si>
    <t>Наименование задачи</t>
  </si>
  <si>
    <t>Отчетный (базовый) период</t>
  </si>
  <si>
    <t>2017 год</t>
  </si>
  <si>
    <t>2018 год</t>
  </si>
  <si>
    <t>2019 год</t>
  </si>
  <si>
    <t>2020 год</t>
  </si>
  <si>
    <t>2021 год</t>
  </si>
  <si>
    <t>Задача 1</t>
  </si>
  <si>
    <t>Подготовка спортивного резерва городского округа Химки</t>
  </si>
  <si>
    <t>-</t>
  </si>
  <si>
    <t>Задача 2</t>
  </si>
  <si>
    <t>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</si>
  <si>
    <t>Задача 3</t>
  </si>
  <si>
    <t>Обеспечение деятельности Керченского филиала МАУ ДО ЦДО «Виктория»</t>
  </si>
  <si>
    <t>Задача 4</t>
  </si>
  <si>
    <t>Задача 5</t>
  </si>
  <si>
    <t>Создание условий для инвалидов и лиц с ограниченными физическими возможностями здоровья для занятий адаптивной физической культурой</t>
  </si>
  <si>
    <t>Задача 6</t>
  </si>
  <si>
    <t>Вовлечение жителей городского округа Химки в систематические занятия физической культурой и спортом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</si>
  <si>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</si>
  <si>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</si>
  <si>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</si>
  <si>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</si>
  <si>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Расходы (тыс. руб.)</t>
  </si>
  <si>
    <t>Итого</t>
  </si>
  <si>
    <t>«Развитие физической культуры и спорта городского округа Химки»</t>
  </si>
  <si>
    <t>Всего, в том числе:</t>
  </si>
  <si>
    <t>Средства федерального бюджета</t>
  </si>
  <si>
    <t>Средства бюджета Московской области</t>
  </si>
  <si>
    <t>Средства бюджета городского округа Химки</t>
  </si>
  <si>
    <t>Планируемые результаты реализации подпрограммы</t>
  </si>
  <si>
    <t>Единицы измерения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</si>
  <si>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</si>
  <si>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Подготовлено за год спортсменов массовых разрядов в г.о. Химки</t>
  </si>
  <si>
    <t>чел.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</si>
  <si>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</si>
  <si>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Количество призеров городского округа на соревнованиях областного, всероссийского и международного уровней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</si>
  <si>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</si>
  <si>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занимающихся на этапе высшего спортивного мастерства в организациях, осуществляющих спортивную подготовку, в общем количестве занимающихся на этапе совершенствования спортивного мастерства в организациях, осуществляющих спортивную подготовку в муниципальном образовании Московской области</t>
  </si>
  <si>
    <t>%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</si>
  <si>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</si>
  <si>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муниципального образования Московской области, в том числе для лиц с ограниченными возможностями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</si>
  <si>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</si>
  <si>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граждан, занимающихся в спортивных организациях, в общей численности детей и молодежи в возрасте 6-15 лет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</si>
  <si>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</si>
  <si>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Уровень обеспеченности населения спортивными сооружениями, исходя из единовременной пропускной способности объектов спорта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</si>
  <si>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</si>
  <si>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Эффективность использования существующих объектов спорта</t>
  </si>
  <si>
    <t>%.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</si>
  <si>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</si>
  <si>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 xml:space="preserve">Доля эффективно используемых плоскостных спортивных сооружений, соответствующих требованиям: имеющих балансодержателей, паспорт объекта, закреплен тренер  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</si>
  <si>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</si>
  <si>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Количество введенных в эксплуатацию спортивных объектов</t>
  </si>
  <si>
    <t>ед.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</si>
  <si>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</si>
  <si>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введенных в эксплуатацию тренировочных площадок муниципальных образований Московской области, соответствующих требованиям ФИФА, предназначенных для проведения предсоревновательных тренировок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</si>
  <si>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</si>
  <si>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Модернизация материально-технической базы объектов физической культуры и спорта путем проведения капитального ремонта и технического переоснащения в муниципальных образованиях Московской области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</si>
  <si>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</si>
  <si>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плоскостных спортивных сооружений в муниципальных образованиях Московской области, на которых проведен капитальный ремонт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</si>
  <si>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</si>
  <si>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Процент выполнения оздоровившегося населения городского округа Химки по муниципальному заданию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</si>
  <si>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</si>
  <si>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спортивных мероприятий в которых приняли участие сборные команды городского округа Химки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</si>
  <si>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</si>
  <si>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инвалидов и лиц с ограниченными возможностями здоровья, систематически занимающихся физической культурой и спортом, в общем числе инвалидов и лиц с ограниченными возможностями здоровья, проживающих в муниципальном образовании Московской области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</si>
  <si>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</si>
  <si>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физкультурных и спортивных мероприятий для лиц с ограниченными возможностями здоровья, в том числе для детей-инвалидов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</si>
  <si>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</si>
  <si>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жителей муниципального образования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</si>
  <si>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</si>
  <si>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жителей муниципального образования Московской области, систематически занимающихся физической культурой и спортом</t>
  </si>
  <si>
    <t>тыс. чел.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</si>
  <si>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</si>
  <si>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учащихся и студентов, систематически занимающихся физической культурой и спортом, в общей численности учащихся и студентов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</si>
  <si>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</si>
  <si>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граждан, муниципального образования Московской области, занимающихся физической культурой и спортом по месту работы, в общей численности населения, занятого в экономики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</si>
  <si>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</si>
  <si>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</si>
  <si>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жителей, принявших участие в спортивно-массовых мероприятиях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</si>
  <si>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</si>
  <si>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жителей муниципального образования Московской области,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</si>
  <si>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</si>
  <si>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обучающихся и студентов муниципального образования Московской области, выполнивших нормативы Всероссийского физкультурно-спортивного комплекса «Готов к труду и обороне» (ГТО), в общей численности обучающихся и студентов, принявших участие в сдаче нормативов Всероссийского физкультурно-спортивного комплекса «Готов к труду и обороне» (ГТО)</t>
  </si>
  <si>
    <t>N п/п</t>
  </si>
  <si>
    <t xml:space="preserve">Задачи направленные на достижение цели       </t>
  </si>
  <si>
    <t>Планируемый объем финансирования на решение данной задачи (тыс. руб.)</t>
  </si>
  <si>
    <t xml:space="preserve">Показатели реализации мероприятий муниципальной программы    </t>
  </si>
  <si>
    <t>Единица измерения</t>
  </si>
  <si>
    <t>Планируемое значение показателя по годам реализации</t>
  </si>
  <si>
    <t xml:space="preserve">Средства федерального бюджета </t>
  </si>
  <si>
    <t>Справочно</t>
  </si>
  <si>
    <t>Численность постоянного населения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</si>
  <si>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</si>
  <si>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</si>
  <si>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</si>
  <si>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</si>
  <si>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</si>
  <si>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</si>
  <si>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</si>
  <si>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</si>
  <si>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</si>
  <si>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</si>
  <si>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</si>
  <si>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</si>
  <si>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3.1</t>
  </si>
  <si>
    <t>4.1</t>
  </si>
  <si>
    <t>5.1</t>
  </si>
  <si>
    <t>5.2</t>
  </si>
  <si>
    <t>6.1</t>
  </si>
  <si>
    <t>6.2</t>
  </si>
  <si>
    <t>6.3</t>
  </si>
  <si>
    <t>6.4</t>
  </si>
  <si>
    <t>6.5</t>
  </si>
  <si>
    <t>6.6</t>
  </si>
  <si>
    <t>6.7</t>
  </si>
  <si>
    <t>6.8</t>
  </si>
  <si>
    <t>Отчетный базовый период/ базовое значение показателя (на начало реализации подпрограммы)</t>
  </si>
  <si>
    <r>
      <t xml:space="preserve">Задача 1
</t>
    </r>
    <r>
      <rPr>
        <sz val="10"/>
        <color rgb="FF000000"/>
        <rFont val="Times New Roman"/>
        <family val="1"/>
        <charset val="204"/>
      </rPr>
      <t>Подготовка спортивного резерва городского округа Химки</t>
    </r>
  </si>
  <si>
    <r>
      <t xml:space="preserve">Задача 2
</t>
    </r>
    <r>
      <rPr>
        <sz val="10"/>
        <color rgb="FF000000"/>
        <rFont val="Times New Roman"/>
        <family val="1"/>
        <charset val="204"/>
      </rPr>
      <t>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  </r>
  </si>
  <si>
    <r>
      <t xml:space="preserve">Задача 3
</t>
    </r>
    <r>
      <rPr>
        <sz val="10"/>
        <color rgb="FF000000"/>
        <rFont val="Times New Roman"/>
        <family val="1"/>
        <charset val="204"/>
      </rPr>
      <t>Обеспечение деятельности Керченского филиала МАУ ДО ЦДО «Виктория»</t>
    </r>
  </si>
  <si>
    <r>
      <t xml:space="preserve">Задача 4
</t>
    </r>
    <r>
      <rPr>
        <sz val="10"/>
        <color rgb="FF000000"/>
        <rFont val="Times New Roman"/>
        <family val="1"/>
        <charset val="204"/>
      </rPr>
      <t>Организация участия сборных команд городского округа Химки на соревнованиях различного уровня</t>
    </r>
  </si>
  <si>
    <r>
      <t xml:space="preserve">Задача 5
</t>
    </r>
    <r>
      <rPr>
        <sz val="10"/>
        <color rgb="FF000000"/>
        <rFont val="Times New Roman"/>
        <family val="1"/>
        <charset val="204"/>
      </rPr>
      <t>Создание условий для инвалидов и лиц с ограниченными физическими возможностями здоровья для занятий адаптивной физической культурой</t>
    </r>
  </si>
  <si>
    <r>
      <t xml:space="preserve">Задача 6
</t>
    </r>
    <r>
      <rPr>
        <sz val="10"/>
        <color rgb="FF000000"/>
        <rFont val="Times New Roman"/>
        <family val="1"/>
        <charset val="204"/>
      </rPr>
      <t>Вовлечение жителей городского округа Химки в систематические занятия физической культурой и спортом</t>
    </r>
  </si>
  <si>
    <t>№ п/п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</si>
  <si>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</si>
  <si>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</si>
  <si>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</si>
  <si>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</si>
  <si>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Краз (Количество массовых разрядов) – показатель определен значением соответствующего статистического источника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</si>
  <si>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VI «Спортивное мастерство»</t>
  </si>
  <si>
    <t>ежегодно</t>
  </si>
  <si>
    <t xml:space="preserve">Дз / До х 100, </t>
  </si>
  <si>
    <t xml:space="preserve">где: </t>
  </si>
  <si>
    <t xml:space="preserve">Дз – количество детей и молодежи в возрасте 6-15 лет, занимающихся в специализированных спортивных организациях, согласно данным государственной статистики, отражаемым в форме статистической отчетности № 1-ФК; </t>
  </si>
  <si>
    <t>До – общее количество граждан Российской Федерации в возрасте от 6 до 15 лет, согласно данным государственной статистики</t>
  </si>
  <si>
    <t>Ежегодное государственное статистическое наблюдение форма № 5-ФК (утверждена приказом Росстата от 30.12.2015 № 674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деятельность»), раздел I «Число организаций»</t>
  </si>
  <si>
    <t xml:space="preserve">Досп – 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Московской области, в том числе для лиц с ограниченными возможностями; </t>
  </si>
  <si>
    <t xml:space="preserve">Чосп - численность организаций в Московской области, оказывающих услуги по спортивной подготовке в соответствии с федеральными стандартами; </t>
  </si>
  <si>
    <t>Чо - общая численность организаций в Московской области в сфере физической культуры и спорта.</t>
  </si>
  <si>
    <t xml:space="preserve">Уоб = Еф 10/(Норм*Н) * 100%, </t>
  </si>
  <si>
    <t>где:</t>
  </si>
  <si>
    <t>Еф – фактическая единовременная пропускная способность спортивных сооружений городского округа Химки, в тыс.кв.м.;</t>
  </si>
  <si>
    <t>Норм – норматив, 1,9 тыс.чел. на 10 тыс.населения</t>
  </si>
  <si>
    <t>Н – численность населения городского округа Химки, в тыс.чел.;</t>
  </si>
  <si>
    <t>10 – коэффициент выравнивания нормативных единиц измерения</t>
  </si>
  <si>
    <t>Расчет показателя «Уровень обеспеченности населения спортивными сооружениями, исходя из единовременной пропускной способности объектов спорта» производится от численности населения муниципального образования возрастной категории «3 года–79 лет включительно».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</si>
  <si>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сооружения»; Методика определения нормативной потребности муниципальных образований Московской области в объектах социальной инфраструктуры, утвержденная постановлением Правительства Московской области от 13.05.2002 №175/16 «О нормативной потребности муниципальных образований Московской области в объектах социальной инфраструктуры»</t>
  </si>
  <si>
    <t>Кв – количество введённых в эксплуатацию физкультурно-оздоровительных комплексов;</t>
  </si>
  <si>
    <t>К1 – количество введённых в эксплуатацию физкультурно-оздоровительных комплексов в 2017 году;</t>
  </si>
  <si>
    <t>К2 – количество введённых в эксплуатацию физкультурно-оздоровительных комплексов в 2018 году;</t>
  </si>
  <si>
    <t>К3 – количество введённых в эксплуатацию физкультурно-оздоровительных комплексов в 2019 году;</t>
  </si>
  <si>
    <t>К4 – количество введённых в эксплуатацию физкультурно-оздоровительных комплексов в 2020 году;</t>
  </si>
  <si>
    <t>К5 – количество введённых в эксплуатацию физкультурно-оздоровительных комплексов в 2021 году</t>
  </si>
  <si>
    <t>Ежегодное государственное статистическое наблюдение,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</t>
  </si>
  <si>
    <t>Км – количество модернизированной материально-технической базы;</t>
  </si>
  <si>
    <t>К1 – модернизированной материально-технической базы в 2017 году;</t>
  </si>
  <si>
    <t>К2 – количество модернизированной материально-технической базы в 2018 году;</t>
  </si>
  <si>
    <t>К3 – количество модернизированной материально-технической базы в 2019 году;</t>
  </si>
  <si>
    <t>К4 – количество модернизированной материально-технической базы в 2020 году;</t>
  </si>
  <si>
    <t>К5 – количество модернизированной материально-технической базы в 2021 году</t>
  </si>
  <si>
    <t>Утвержденные и подписанные акты выполненных работ</t>
  </si>
  <si>
    <t>Чрп – показатель определяется числом реконструированных тренировочных площадок, соответствующих требованиям ФИФА</t>
  </si>
  <si>
    <t>Разрешение на ввод в эксплуатацию тренировочной площадки, соответствующей требованиям ФИФА, предназначенной для проведения предсоревновательных тренировок</t>
  </si>
  <si>
    <t>ПРо – процент оздоровившегося населения;</t>
  </si>
  <si>
    <t xml:space="preserve">Коз – количество человек, получивших путевки на оздоровление, </t>
  </si>
  <si>
    <t>ПЛо – количество человек, планируемых к оздоровлению</t>
  </si>
  <si>
    <t>Муниципальные задания учреждений ДСМДМ и ЦДО Виктория. Выданные путевки. Положение учреждений, заявление от жителей и журнал регистрации путевок.</t>
  </si>
  <si>
    <t>Кп – показатель определяется результатами выступлений на областных, всероссийских и международных соревнованиях</t>
  </si>
  <si>
    <t>Форма ежеквартального отчета Управления социальной политики.</t>
  </si>
  <si>
    <t>ежеквартально</t>
  </si>
  <si>
    <r>
      <t>Кс – к</t>
    </r>
    <r>
      <rPr>
        <sz val="10"/>
        <color rgb="FF000000"/>
        <rFont val="Times New Roman"/>
        <family val="1"/>
        <charset val="204"/>
      </rPr>
      <t>оличество спортивных мероприятий в которых приняли участие сборные команды</t>
    </r>
  </si>
  <si>
    <t>Д = Ксм / Кос × 100,</t>
  </si>
  <si>
    <t xml:space="preserve">Где: </t>
  </si>
  <si>
    <t xml:space="preserve">Ксм – количество спортсменов, занимающихся на этапах высшего спортивного мастерства в организациях, осуществляющих спортивную подготовку; </t>
  </si>
  <si>
    <t>Кос – количество спортсменов, занимающихся на этапах совершенствования спортивного мастерства, в организациях, осуществляющих спортивную подготовку</t>
  </si>
  <si>
    <t>Ежегодное государственное статистическое наблюдение форма № 5-ФК (утверждена приказом Росстата от 30.12.2015 № 674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деятельность»), раздел II «Численность занимающихся»</t>
  </si>
  <si>
    <t xml:space="preserve">% </t>
  </si>
  <si>
    <t xml:space="preserve">Дзан = Кзан/Кинв х 100, </t>
  </si>
  <si>
    <t>Дзан – доля инвалидов и лиц с ограниченными возможностями здоровья, систематически занимающихся физической культурой и спортом;</t>
  </si>
  <si>
    <t>Кзан – количество инвалидов и лиц с ограниченными возможностями здоровья, систематически занимающихся физической культурой и спортом;</t>
  </si>
  <si>
    <t>Кинв – общее количество инвалидов и лиц с ограниченными возможностями здоровья в Московской области</t>
  </si>
  <si>
    <t>Ежегодное государственное статистическое наблюдение форма № 3-АФК (утверждена приказом Росстата от 03.11.2015 № 524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деятельностью учреждений по адаптивной физической культуре и спорту»), раздел I «Физкультурно-оздоровительная работа»</t>
  </si>
  <si>
    <t>Ки – количество мероприятий для лиц с ограниченными возможностями здоровья</t>
  </si>
  <si>
    <t xml:space="preserve">Джсз = (Ксз/Чж) х 100%, </t>
  </si>
  <si>
    <t>Джсз – доля жителей, систематически занимающихся физической культурой и спортом;</t>
  </si>
  <si>
    <t>Ксз – количество жителей, систематически занимающихся физической культурой и спортом;</t>
  </si>
  <si>
    <t>Чж – общее количество жителей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</si>
  <si>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 «Физкультурно-оздоровительная работа»</t>
  </si>
  <si>
    <t>тыс.чел.</t>
  </si>
  <si>
    <t>Чзан (число занимающихся физической культурой и спортом) – показатель определен значением соответствующего статистического источника</t>
  </si>
  <si>
    <t xml:space="preserve">Дс – доля обучающихся и студентов, систематически занимающихся физической культурой и спортом, в общей численности обучающихся и студентов; </t>
  </si>
  <si>
    <t xml:space="preserve">Чз – численность занимающихся физической культурой и спортом в возрасте 6 - 29 лет, согласно данным федерального статистического наблюдения по форме № 1-ФК «Сведения о физической культуре и спорте» (пункт 47.1 Федерального плана статистических работ, утвержденного распоряжением Правительства Российской Федерации от 06.05.2008 №671-р); </t>
  </si>
  <si>
    <t>Чн – численность населения в возрасте 6 - 29 лет по данным Федеральной службы государственной статистики</t>
  </si>
  <si>
    <t>Км – количество мероприятий</t>
  </si>
  <si>
    <t>Кж – количество жителей</t>
  </si>
  <si>
    <t xml:space="preserve">Джвн = Чжвн / Чжсн х 100, </t>
  </si>
  <si>
    <t>Джвн – доля жителей Московской области, выполнивших нормативы;</t>
  </si>
  <si>
    <t>Чжвн – число жителей, выполнивших нормативы;</t>
  </si>
  <si>
    <t>Чжсн – число жителей, принявших участие в сдаче нормативов</t>
  </si>
  <si>
    <t>Форма федерального статистического наблюдения № 2-ГТО «Сведения о реализации Всероссийского физкультурно-спортивного комплекса «Готов к труду и обороне» (ГТО)» (утверждена приказом Росстата от 10.10.2014 № 606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подготовку»)</t>
  </si>
  <si>
    <t>Дусвн = Чусвн / Чуссн х 100, где:</t>
  </si>
  <si>
    <t>Дусвн – доля обучающихся и студентов, выполнивших нормативы, в общем числе обучающихся и студентов;</t>
  </si>
  <si>
    <t>Чусвн – число обучающихся и студентов, выполнивших нормативы;</t>
  </si>
  <si>
    <t>Чуссн – число обучающихся и студентов, принявших участие в сдаче нормативов</t>
  </si>
  <si>
    <t>Дт = Чзт / Чнт x 100, где:</t>
  </si>
  <si>
    <t>Дт - доля граждан Российской Федерации, занимающихся физической культурой и спортом по месту работы;</t>
  </si>
  <si>
    <t>Чзт - численность граждан, занимающихся физической культурой и спортом по месту работы, согласно данным федерального статистического наблюдения по форме № 1-ФК (пункт 47.1 Федерального плана статистических работ);</t>
  </si>
  <si>
    <t>Чнт - численность населения, занятого в экономике по данным Федеральной службы государственной статистики</t>
  </si>
  <si>
    <t>Кз – коэффициент загруженности спортивного сооружения;</t>
  </si>
  <si>
    <t>ФЗ – фактическая годовая загруженность спортивного сооружения;</t>
  </si>
  <si>
    <t>МС – годовая мощность спортивного сооружения.</t>
  </si>
  <si>
    <t>Фактическая годовая загруженность спортивного сооружения определяется по формуле:</t>
  </si>
  <si>
    <t>Р – среднее количество посещений спортивного объекта в день;</t>
  </si>
  <si>
    <t>Ч – средняя продолжительность одного занятия (посещения);</t>
  </si>
  <si>
    <t>Д – количество дней в неделю, в течение которых спортивное сооружение оказывает физкультурно-спортивные услуги населению;</t>
  </si>
  <si>
    <t>Н – количество недель в году, в течение которых спортивное сооружение оказывает физкультурно-спортивные услуги населению.</t>
  </si>
  <si>
    <t>Годовая мощность спортивного сооружения рассчитывается по следующей формуле:</t>
  </si>
  <si>
    <t>МС – годовая мощность спортивного сооружения;</t>
  </si>
  <si>
    <t xml:space="preserve">ЕПС – единовременная (нормативная) пропускная способность спортивного сооружения, рассчитанная в соответствии с Планово-расчетными показателями количества занимающихся, утвержденными приказом ГКФТ России от 04.02.1998 </t>
  </si>
  <si>
    <t xml:space="preserve">№ 44 «Об утверждении планово-расчетных показателей количества занимающихся и режимов эксплуатации физкультурно-оздоровительных и спортивных сооружений»; </t>
  </si>
  <si>
    <t>РЧ – количество рабочих часов спортивного сооружения в сутки;</t>
  </si>
  <si>
    <t>РД – количество рабочих дней спортивного сооружения в году.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</si>
  <si>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</t>
  </si>
  <si>
    <t>Доля эффективно используемых плоскостных спортивных сооружений, соответствующих требованиям: имеющих балансодержателей, паспорт объекта, закреплён тренер</t>
  </si>
  <si>
    <t>Ксбт - количество плоскостных спортивных сооружений, соответствующих требованиям: имеют оформленный в установленном порядке паспорт (учетную карточку), состоят на балансе учреждения, закреплен тренер (инструктор);</t>
  </si>
  <si>
    <t xml:space="preserve">Ксп – количество плоскостных спортивных сооружений, соответствующих требованиям: имеют оформленный в установленном порядке паспорт (учетную карточку) </t>
  </si>
  <si>
    <r>
      <t xml:space="preserve">Кп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>;</t>
    </r>
  </si>
  <si>
    <r>
      <t xml:space="preserve">К1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2017 году;</t>
    </r>
  </si>
  <si>
    <r>
      <t xml:space="preserve">К2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2018 году;</t>
    </r>
  </si>
  <si>
    <r>
      <t xml:space="preserve">К3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2019 году;</t>
    </r>
  </si>
  <si>
    <r>
      <t xml:space="preserve">К4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2020 году;</t>
    </r>
  </si>
  <si>
    <r>
      <t xml:space="preserve">К5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2021 году</t>
    </r>
  </si>
  <si>
    <r>
      <t xml:space="preserve">Кз – </t>
    </r>
    <r>
      <rPr>
        <sz val="10"/>
        <color rgb="FF000000"/>
        <rFont val="Times New Roman"/>
        <family val="1"/>
        <charset val="204"/>
      </rPr>
      <t>Доля эффективно используемых плоскостных спортивных сооружений</t>
    </r>
    <r>
      <rPr>
        <sz val="10"/>
        <color theme="1"/>
        <rFont val="Times New Roman"/>
        <family val="1"/>
        <charset val="204"/>
      </rPr>
      <t>;</t>
    </r>
  </si>
  <si>
    <t xml:space="preserve">Эффективность использования существующих объектов спорта
</t>
  </si>
  <si>
    <t>Обоснование финансовых ресурсов, необходимых для реализации мероприятий подпрограммы</t>
  </si>
  <si>
    <t>Наименование мероприятия подпрограммы</t>
  </si>
  <si>
    <t>Расчет необходимых финансовых ресурсов на реализацию мероприятия</t>
  </si>
  <si>
    <t>Общий объем финансовых ресурсов необходимых для реализации мероприятия, в том числе по годам, тыс.руб.</t>
  </si>
  <si>
    <t>Эксплуатационные расходы, возникающие в результате реализации мероприятия</t>
  </si>
  <si>
    <t>ИТОГО</t>
  </si>
  <si>
    <t>Всего</t>
  </si>
  <si>
    <t>- </t>
  </si>
  <si>
    <t>в том числе:</t>
  </si>
  <si>
    <t>Средства бюджета городского округа</t>
  </si>
  <si>
    <t>Подробный расчет представлен отдельно по каждому мероприятию</t>
  </si>
  <si>
    <t>Внебюджетные источники</t>
  </si>
  <si>
    <t>Субсидия на выполнение муниципального задания автономных, бюджетных образовательных учреждений дополнительного образования детей</t>
  </si>
  <si>
    <t xml:space="preserve">Средства бюджета городского округа </t>
  </si>
  <si>
    <t xml:space="preserve"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«Об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лицам». Последующие годы рассчитываются с применением индексов-дефляторов. </t>
  </si>
  <si>
    <t> -</t>
  </si>
  <si>
    <t>Расчет планируемого поступления средств произведен исходя из стоимости аналогичных услуг за предыдущие годы с учетом индексации цен</t>
  </si>
  <si>
    <t>Субсидия на выполнение муниципального задания МАУ СШ, МАУ СШОР</t>
  </si>
  <si>
    <t>Х</t>
  </si>
  <si>
    <t>Субсидия на выполнение муниципального задания Керченского филиала МАУ ДО ЦДО «Виктория»</t>
  </si>
  <si>
    <t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</si>
  <si>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Субсидия АУ "Арена Химки"</t>
  </si>
  <si>
    <t>Постановление Главы городского округа Химки Московской области от 01.12.2009 №1587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</si>
  <si>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  -</t>
  </si>
  <si>
    <t>Субсидия АУ "ФК "Химки"</t>
  </si>
  <si>
    <t>Субсидия АУ ЦПСК "Химки", МБУ СН "ЦПСК по ВМС"</t>
  </si>
  <si>
    <t>Субсидия на выполнение муниципального задания муниципального бюджетного учреждения Физкультурно-спортивный клуб инвалидов «Благо»</t>
  </si>
  <si>
    <t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«Об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</si>
  <si>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Субсидия на АУ СН «Спорт для всех»</t>
  </si>
  <si>
    <t>Основное мероприятие Проведение текущего ремонта</t>
  </si>
  <si>
    <t>Проведение текущего ремонта в МАУ СШ, МАУ СШОР</t>
  </si>
  <si>
    <t xml:space="preserve">Расчет произведен на основе сметной документации </t>
  </si>
  <si>
    <t>Основное мероприятие Приобретение основных средств, оборудования, техническое переоснащение</t>
  </si>
  <si>
    <t>Основное мероприятие Строительство, реконструкция и капитальный ремонт</t>
  </si>
  <si>
    <t>Строительство многофункционального спортивно-оздоровительного комплекса в составе: «Крытый ледовый каток с бассейном» по адресу МО, г. Химки, ул. Мичурина</t>
  </si>
  <si>
    <t>Проектирование и строительство ФОК с универсальным спортивным залом по адресу: МО, г. Химки, мкрн. Подрезково, пересечение ул. Транспортная и Школьная в р-не д.1</t>
  </si>
  <si>
    <t>Проектирование и строительство лыжероллерной трассы по адресу: Московская обл., г.о. Химки, ул. Мичурина, стр. 24</t>
  </si>
  <si>
    <t>Субсидия из бюджета на иные мероприятия по строительству, реконструкции и капитальному ремонту</t>
  </si>
  <si>
    <t>Укрепление и развитие материально-технической базы и инфраструктуры Керченского филиала МАУ ДО ЦДО «Виктория»</t>
  </si>
  <si>
    <t>Основное мероприятие     Благоустройство территории</t>
  </si>
  <si>
    <t>Благоустройство территории учреждений дополнительного образования детей в сфере физической культуры и спорта</t>
  </si>
  <si>
    <t>Благоустройство территории учреждений физической культуры и спорта</t>
  </si>
  <si>
    <t>Основное мероприятие     Частичное возмещение расходов НП "БК Химки"</t>
  </si>
  <si>
    <t xml:space="preserve">Субсидия предоставляется на основании ежегодно утверждаемого Постановления Администрации городского округа Химки о предоставлении субсидии на частичное возмещение расходов команд выступающих на областных, всероссийских и международных официальных спортивных мероприятиях от имени городского округа Химки </t>
  </si>
  <si>
    <t>Основное мероприятие  Проведение праздничных, массовых и официальных мероприятий</t>
  </si>
  <si>
    <t>Проведение физкультурных и спортивно-массовых мероприятий различного уровня</t>
  </si>
  <si>
    <t xml:space="preserve">Расчет произведен исходя из численности населения г. о. Химки умноженного на норматив стоимости предоставления муниципальных услуг по организации проведения официальных физкультурных и спортивных мероприятий на одного жителя г.о. Химки. Последующие годы рассчитываются  с применением индексов – дефляторов. </t>
  </si>
  <si>
    <t>Основное мероприятие Развитие материально-технической базы и инфраструктуры</t>
  </si>
  <si>
    <t>Основное мероприятие Финансовое обеспечение выполнения муниципальных услуг (выполнение работ)</t>
  </si>
  <si>
    <t>Источник финансирова-ния</t>
  </si>
  <si>
    <t>Предельная стоимость реконструкции одной тренировочной площадки составляет 133740 тыс. рублей. Объем финансовых средств, предполагаемых к получению из федерального бюджета на реконструкцию одной тренировочной площадки, составляет 73500 тыс. рублей.
Общий объем финансирования из бюджета Московской области мероприятий по реконструкции тренировочных площадок осуществляется по следующей методике:
Ci = Sr - F - M, где
Ci - субсидия из бюджета Московской области бюджету i-го муниципального образования Московской области на реконструкцию тренировочной площадки;
Sr - предполагаемая стоимость реконструкции тренировочной площадки, равная 133740 тыс. рублей;
F - средства федерального бюджета, предоставляемые на реконструкцию одной тренировочной площадки в сумме 73500 тыс. рублей.
M - минимальный объем участия средств бюджета i-го муниципального образования Московской области в финансировании реконструкции тренировочной площадки.
Минимальный объем участия средств бюджета i-го муниципального образования Московской области в финансировании реконструкции тренировочной площадки рассчитывается по следующей методике:
M = (Sr - F) x K, где:
K принимается равной:
0,40 -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свыше 1,45;
0,20 -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от 1 до 1,45;
0,10 -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до 1.</t>
  </si>
  <si>
    <t>Мероприятия по реализации подпрограммы</t>
  </si>
  <si>
    <t>Срок исполнения мероприятия</t>
  </si>
  <si>
    <t>Всего, (тыс. руб.)</t>
  </si>
  <si>
    <t>Объем финансирования по годам, (тыс. руб.)</t>
  </si>
  <si>
    <t xml:space="preserve">Ответственный за выполнение мероприятия подпрограммы         </t>
  </si>
  <si>
    <t>Результат выполнения мероприятия подпрограммы</t>
  </si>
  <si>
    <t>2017-2021 гг.</t>
  </si>
  <si>
    <r>
      <t xml:space="preserve"> Подробный результат выполнения задачи представлен отдельно по каждому мероприятию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</t>
    </r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</si>
  <si>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Финансовое обеспечение выполнения муниципальных услуг (выполнение работ)</t>
    </r>
  </si>
  <si>
    <r>
      <t>Основное мероприятие</t>
    </r>
    <r>
      <rPr>
        <b/>
        <sz val="10"/>
        <color rgb="FF000000"/>
        <rFont val="Times New Roman"/>
        <family val="1"/>
        <charset val="204"/>
      </rPr>
      <t xml:space="preserve"> Проведение текущего ремонта</t>
    </r>
  </si>
  <si>
    <t>Уровень обеспеченности населения объектами спорта будет увеличен с 23,4 до 39,0%</t>
  </si>
  <si>
    <t>Сохранение эффективности использования существующих объектов спорта на уровне 100%</t>
  </si>
  <si>
    <t>Сохранение доли эффективно используемых плоскостных спортивных сооружений, соответствующих требованиям: имеющих балансодержателей, паспорт объекта, закреплен тренер на уровне 100%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</si>
  <si>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Строительство, реконструкция и капитальный ремонт</t>
    </r>
  </si>
  <si>
    <t>2017-г</t>
  </si>
  <si>
    <t>Ввод в эксплуатацию физкультурно-оздоровительного комплекса в 2017 году</t>
  </si>
  <si>
    <t>2017 г</t>
  </si>
  <si>
    <t>Министерство физической культуры и спорта Московской области, Минстрой Московской области, Администрация городского округа Химки, Муниципальное казенное учреждение городского округа Химки «Управление капитального строительства и архитектуры»</t>
  </si>
  <si>
    <t>Средства бюджета Московской области*</t>
  </si>
  <si>
    <t>Средства бюджета городского округа*</t>
  </si>
  <si>
    <t>2017-2018 гг.</t>
  </si>
  <si>
    <t>Ввод в эксплуатацию тренировочной площадки, соответствующей требованиям ФИФА для проведения чемпионата мира по футболу в 2018 году</t>
  </si>
  <si>
    <t>Средства федерального бюджета*</t>
  </si>
  <si>
    <t>Администрация городского округа Химки, Муниципальное казенное учреждение городского округа Химки «Управление капитального строительства и архитектуры»</t>
  </si>
  <si>
    <t>Увеличение уровня обеспеченности населения спортивными сооружениями, исходя из единовременной пропускной способности объектов спорта с 23,4 до 39,0%</t>
  </si>
  <si>
    <t>Увеличение количества модернизированной материально-технической базы объектов физической культуры и спорта путем проведения капитального ремонта и технического переоснащения с 0 до 1 ед; Увеличение количества плоскостных спортивных сооружений, на которых проведен капитальный ремонт, с 0 до 5</t>
  </si>
  <si>
    <t>В рамках мероприятия 2.8</t>
  </si>
  <si>
    <t>2017г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</si>
  <si>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Приобретение основных средств, оборудования, техническое переоснащение</t>
    </r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</si>
  <si>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Благоустройство территории</t>
    </r>
  </si>
  <si>
    <t xml:space="preserve">Благоустройство территории учреждений дополнительного образования детей в сфере физической культуры и спорта </t>
  </si>
  <si>
    <t xml:space="preserve">Благоустройство территории учреждений физической культуры и спорта </t>
  </si>
  <si>
    <t>Подробный результат выполнения задачи представлен отдельно по каждому мероприятию</t>
  </si>
  <si>
    <t>Сохранение стабильности процента выполнения оздоровившегося населения городского округа Химки по муниципальному заданию на уровне 100%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</si>
  <si>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Развитие материально-технической базы и инфраструктуры</t>
    </r>
  </si>
  <si>
    <t>Увеличение количества спортивных мероприятий в которых приняли участие сборные команды городского округа Химки, с 110 до 140 ед.</t>
  </si>
  <si>
    <t>В рамках мероприятия 4.1</t>
  </si>
  <si>
    <t>В рамках мероприятия 4.3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</si>
  <si>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Частичное возмещение расходов НП "БК Химки"</t>
    </r>
  </si>
  <si>
    <t xml:space="preserve">2017-2021 гг. </t>
  </si>
  <si>
    <t>Подробный результат выполнения задачи представлен отдельно в мероприятии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</si>
  <si>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Проведение праздничных, массовых и официальных мероприятий</t>
    </r>
  </si>
  <si>
    <t>В рамках мероприятия 6.1</t>
  </si>
  <si>
    <t>Увеличение количества жителей Московской области, систематически занимающихся физической культурой и спортом с 77,34 до 121,25 тыс. чел.</t>
  </si>
  <si>
    <t>Перечень мероприятий подпрограммы</t>
  </si>
  <si>
    <t>Источники финансирова-ния</t>
  </si>
  <si>
    <t>2.8</t>
  </si>
  <si>
    <t>2.9</t>
  </si>
  <si>
    <t>2.10</t>
  </si>
  <si>
    <t>2.11</t>
  </si>
  <si>
    <t>2.12</t>
  </si>
  <si>
    <t>2.13</t>
  </si>
  <si>
    <t>3.2</t>
  </si>
  <si>
    <t>4.1.1</t>
  </si>
  <si>
    <t>4.2</t>
  </si>
  <si>
    <t>4.3</t>
  </si>
  <si>
    <t>4.3.1</t>
  </si>
  <si>
    <t>4.4</t>
  </si>
  <si>
    <t>6.1.1</t>
  </si>
  <si>
    <r>
      <t xml:space="preserve">Подробный результат выполнения задачи представлен отдельно по каждому мероприятию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</t>
    </r>
  </si>
  <si>
    <t>Задача 1 
Подготовка спортивного резерва городского округа Химки</t>
  </si>
  <si>
    <r>
      <t xml:space="preserve">Мероприятие 1.2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МАУ СШ, МАУ СШОР</t>
    </r>
  </si>
  <si>
    <t>Задача 2 
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</si>
  <si>
    <r>
      <t xml:space="preserve">Мероприятие 2.1 
</t>
    </r>
    <r>
      <rPr>
        <sz val="10"/>
        <color rgb="FF000000"/>
        <rFont val="Times New Roman"/>
        <family val="1"/>
        <charset val="204"/>
      </rPr>
      <t>Проведение текущего ремонта в МАУ СШ, МАУ СШОР</t>
    </r>
  </si>
  <si>
    <t>Задача 3 
Обеспечение деятельности Керченского филиала МАУ ДО ЦДО «Виктория»</t>
  </si>
  <si>
    <r>
      <t xml:space="preserve">Мероприятие 3.1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Керченского филиала МАУ ДО ЦДО «Виктория»</t>
    </r>
  </si>
  <si>
    <r>
      <t xml:space="preserve">Мероприятие 3.2 
</t>
    </r>
    <r>
      <rPr>
        <sz val="10"/>
        <color rgb="FF000000"/>
        <rFont val="Times New Roman"/>
        <family val="1"/>
        <charset val="204"/>
      </rPr>
      <t>Укрепление и развитие материально-технической базы и инфраструктуры Керченского филиала МАУ ДО ЦДО «Виктория»</t>
    </r>
  </si>
  <si>
    <t>Задача 4 
Организация участия сборных команд городского округа Химки на соревнованиях различного уровня"</t>
  </si>
  <si>
    <r>
      <t xml:space="preserve">Мероприятие 4.1 
</t>
    </r>
    <r>
      <rPr>
        <sz val="10"/>
        <color rgb="FF000000"/>
        <rFont val="Times New Roman"/>
        <family val="1"/>
        <charset val="204"/>
      </rPr>
      <t>Субсидия АУ "Арена Химки"</t>
    </r>
  </si>
  <si>
    <r>
      <t xml:space="preserve">Мероприятие 4.1.1 
</t>
    </r>
    <r>
      <rPr>
        <sz val="10"/>
        <color rgb="FF000000"/>
        <rFont val="Times New Roman"/>
        <family val="1"/>
        <charset val="204"/>
      </rPr>
      <t>В том числе организация работы центра тестирования по выполнению нормативов испытаний ВФСК ГТО</t>
    </r>
  </si>
  <si>
    <r>
      <t xml:space="preserve">Мероприятие 4.2 
</t>
    </r>
    <r>
      <rPr>
        <sz val="10"/>
        <color rgb="FF000000"/>
        <rFont val="Times New Roman"/>
        <family val="1"/>
        <charset val="204"/>
      </rPr>
      <t>Субсидия АУ "ФК "Химки"</t>
    </r>
  </si>
  <si>
    <r>
      <t xml:space="preserve">Мероприятие 4.3 
</t>
    </r>
    <r>
      <rPr>
        <sz val="10"/>
        <color rgb="FF000000"/>
        <rFont val="Times New Roman"/>
        <family val="1"/>
        <charset val="204"/>
      </rPr>
      <t>Субсидия АУ ЦПСК "Химки", МБУ СН "ЦПСК по ВМС"</t>
    </r>
  </si>
  <si>
    <r>
      <t xml:space="preserve">Мероприятие 4.3.1 
</t>
    </r>
    <r>
      <rPr>
        <sz val="10"/>
        <color rgb="FF000000"/>
        <rFont val="Times New Roman"/>
        <family val="1"/>
        <charset val="204"/>
      </rPr>
      <t>В том числе организация работы центра тестирования по выполнению нормативов испытаний ВФСК ГТО АУ ЦПСК "Химки"</t>
    </r>
  </si>
  <si>
    <t>Задача 5 
Создание условий для инвалидов и лиц с ограниченными физическими возможностями здоровья для занятий адаптивной физической культурой</t>
  </si>
  <si>
    <r>
      <t xml:space="preserve">Мероприятие 5.1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муниципального бюджетного учреждения Физкультурно-спортивный клуб инвалидов «Благо»</t>
    </r>
  </si>
  <si>
    <t>Задача 6 
Вовлечение жителей городского округа Химки в систематические занятия физической культурой и спортом</t>
  </si>
  <si>
    <r>
      <t xml:space="preserve">Мероприятие 6.1 
</t>
    </r>
    <r>
      <rPr>
        <sz val="10"/>
        <color rgb="FF000000"/>
        <rFont val="Times New Roman"/>
        <family val="1"/>
        <charset val="204"/>
      </rPr>
      <t>Проведение физкультурных и спортивно-массовых мероприятий различного уровня</t>
    </r>
  </si>
  <si>
    <r>
      <t xml:space="preserve">Мероприятие 6.1.1 
</t>
    </r>
    <r>
      <rPr>
        <sz val="10"/>
        <color rgb="FF000000"/>
        <rFont val="Times New Roman"/>
        <family val="1"/>
        <charset val="204"/>
      </rPr>
      <t>В том числе проведение физкультурных и спортивно-массовых мероприятий для ВФСК ГТО</t>
    </r>
  </si>
  <si>
    <r>
      <t xml:space="preserve">Мероприятие 6.2 
</t>
    </r>
    <r>
      <rPr>
        <sz val="10"/>
        <color rgb="FF000000"/>
        <rFont val="Times New Roman"/>
        <family val="1"/>
        <charset val="204"/>
      </rPr>
      <t>Субсидия на АУ СН «Спорт для всех»</t>
    </r>
  </si>
  <si>
    <r>
      <t>Увеличение доли населения, систематически занимающихся физической культурой и спортом, с 32,5 до 45,1 процентов от числа жителей;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количества жителей Московской области, систематически занимающихся физической культурой и спортом с 77,34 до 121,25 тыс. чел.;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учащихся и студентов, систематически занимающихся физической культурой и спортом, с 60,6 до 86,0 процентов от общей численности учащихся и студентов;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населения, систематически занимающегося физической культурой и спортом по месту работы с 19,3 до 31,4%;Увеличение количества физкультурных и спортивных мероприятий с 1674 до 1730;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количества жителей, принявших участие в спортивно-массовых мероприятиях с 118,2 до 127,5 тыс.чел.;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населения, выполнивших нормативы Всероссийского физкультурно-спортивного комплекса "Готов к труду и обороне", в общей численности населения, принявшего участие в сдаче нормативов Всероссийского физкультурно-спортивного комплекса "Готов к труду и обороне", с 0 до 30,9 %;Увеличение доли учащихся и студентов, выполнивших нормативы Всероссийского физкультурно-спортивного комплекса "Готов к труду и обороне", в общей численности населения, принявшего участие в сдаче нормативов Всероссийского физкультурно-спортивного комплекса "Готов к труду и обороне", с 0 до 50,9 %</t>
    </r>
  </si>
  <si>
    <t>Объем финансирова-ния мероприя-тия в текущем финансовом году (тыс. руб.)</t>
  </si>
  <si>
    <t>"Дорожная карта" по выполнению основного мероприятия "Проведение текущего ремонта"</t>
  </si>
  <si>
    <t xml:space="preserve"> подпрограммы "Развитие физической культуры и спорта городского округа Химки"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</si>
  <si>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</si>
  <si>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</si>
  <si>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2017 год (контрольный срок)</t>
  </si>
  <si>
    <t>Результат исполнения</t>
  </si>
  <si>
    <t>I квартал</t>
  </si>
  <si>
    <t>II квартал</t>
  </si>
  <si>
    <t>III квартал</t>
  </si>
  <si>
    <t>IV квартал</t>
  </si>
  <si>
    <t>Предварительный расчет стоимости текущего ремонта</t>
  </si>
  <si>
    <t>+</t>
  </si>
  <si>
    <t>Проведение конкурентного способа закупки товаров, работ, услуг</t>
  </si>
  <si>
    <t>Предоставление субсидий автономным и бюджетным учреждениям г.о. Химки на иные цели для проведения ремонта</t>
  </si>
  <si>
    <t>Анализ отчета об использовании целевых субсидий в соответствии с порядком и сроками представления отчета, установленными Соглашениями</t>
  </si>
  <si>
    <t>Проведение процедуры закупки товаров, работ, услуг</t>
  </si>
  <si>
    <t>"Дорожная карта" по выполнению основного мероприятия "Строительство, реконструкция и капитальный ремонт"</t>
  </si>
  <si>
    <t xml:space="preserve">Заключение соглашения с Министерством строительного комплекса Московской области о предоставлении субсидии на строительство ФОК с универсальным спортивным залом </t>
  </si>
  <si>
    <t>Проведение конкурсных процедур по выбору подрядчика на строительство объектов</t>
  </si>
  <si>
    <t xml:space="preserve"> Предоставление субсидии на строительство</t>
  </si>
  <si>
    <t>"Дорожная карта" по выполнению основного мероприятия "Частичное возмещение расходов НП "БК "Химки"</t>
  </si>
  <si>
    <t xml:space="preserve">Предоставление субсидии в целях частичного финансового обеспечения расходов, связанных с подготовкой и участием спортивных команд </t>
  </si>
  <si>
    <t>ежемесячно</t>
  </si>
  <si>
    <t xml:space="preserve">Сбор и анализ отчета об использовании субсидии </t>
  </si>
  <si>
    <t>"Дорожная карта" по выполнению основного мероприятия "Проведение праздничных, массовых и официальных мероприятий"</t>
  </si>
  <si>
    <t>подпрограммы "Развитие физической культуры и спорта городского округа Химки"</t>
  </si>
  <si>
    <t xml:space="preserve">Формирование муниципального задания на выполнение муниципальный услуг (выполнение работ)                                                            </t>
  </si>
  <si>
    <t xml:space="preserve">Предоставление субсидий на выполнение муниципальных заданий автономным и бюджетным учреждениям г.о. Химки </t>
  </si>
  <si>
    <t xml:space="preserve">Сбор и анализ отчета о выполнении      </t>
  </si>
  <si>
    <t xml:space="preserve">"Дорожная карта" по выполнению основного мероприятия "Финансовое обеспечение выполнения муниципальных </t>
  </si>
  <si>
    <t>услуг (выполнение работ)" подпрограммы "Развитие физической культуры и спорта городского округа Химки"</t>
  </si>
  <si>
    <t xml:space="preserve">Формирование муниципального задания на выполнение муниципальный услуг (выполнение работ)  </t>
  </si>
  <si>
    <t xml:space="preserve">муниципальной программы «Спорт городского округа Химки» </t>
  </si>
  <si>
    <t>Количество физкультурных и спортивных мероприятий</t>
  </si>
  <si>
    <t>Управление социальной политики Администрации</t>
  </si>
  <si>
    <t>муниципальной программы «Спорт городского округа Химки» на 2017-2021 годы</t>
  </si>
  <si>
    <t xml:space="preserve">Дс = Чз / Чн x 100, где: </t>
  </si>
  <si>
    <t>Досп = Чосп / Чо x 100, где:</t>
  </si>
  <si>
    <t>Кз = ФЗ/МС х 100, где:</t>
  </si>
  <si>
    <t>ФЗ = Р х Ч х Д х Н, где:</t>
  </si>
  <si>
    <t>МС = ЕПС х РЧ х РД, где:</t>
  </si>
  <si>
    <t>Кз = Ксбт/Ксп х 100, где:</t>
  </si>
  <si>
    <t>Кв = К1+К2+К3+К4+К5, где:</t>
  </si>
  <si>
    <t>Км = К1+К2+К3+К4+К5, где:</t>
  </si>
  <si>
    <t>Кп = К1+К2+К3+К4+К5, где:</t>
  </si>
  <si>
    <t>ПРо = Квм / Ксс × 100, где: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</si>
  <si>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</si>
  <si>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</si>
  <si>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</si>
  <si>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</si>
  <si>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</si>
  <si>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</si>
  <si>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</si>
  <si>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</si>
  <si>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</si>
  <si>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</si>
  <si>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</si>
  <si>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</si>
  <si>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</si>
  <si>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</si>
  <si>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</si>
  <si>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</si>
  <si>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</si>
  <si>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</si>
  <si>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</si>
  <si>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</si>
  <si>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</si>
  <si>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</si>
  <si>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</si>
  <si>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Управление социальной политики Администрации </t>
  </si>
  <si>
    <t>Министерство физической культуры и спорта Московской области; Минстрой Московской; Управление социальной политики Администрации</t>
  </si>
  <si>
    <t>Управление социальной политики Администрации, АУ ЦПСК «Химки»</t>
  </si>
  <si>
    <t>Увеличение доли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городского округа Химки, в том числе для лиц с ограниченными возможностями с 28,6 до 100%; увеличение доли занимающихся на этапе высшего спортивного мастерства в организациях, осуществляющих спортивную подготовку, в общем количестве занимающихся на этапе совершенствования спортивного мастерства в организациях, осуществляющих спортивную подготовку в городском округе Химки с 0 до 25,6%</t>
  </si>
  <si>
    <t>Увеличение количества призеров городского округа Химки на соревнованиях областного, всероссийского и международного уровней, с 1543 до 1560; увеличение доли населения, занимающихся в спортивных организациях, в общей численности детей и молодежи в возрасте 6-15 лет с 33,2 до 52%; увеличение доли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городского округа Химки, в том числе для лиц с ограниченными возможностями с 28,6 до 100%;</t>
  </si>
  <si>
    <t>Увеличение доли лиц с ограниченными возможностями здоровья и инвалидов, систематически занимающихся физкультурой и спортом, с 5,8 до 15,5 % от общей численности данной категории населения; увеличение количества физкультурных и спортивных мероприятий для лиц с ограниченными возможностями здоровья, в том числе для детей-инвалидов с 53 до 70</t>
  </si>
  <si>
    <t>к муниципальной программе</t>
  </si>
  <si>
    <t>"Спорт городского округа Химки"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</si>
  <si>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</si>
  <si>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</si>
  <si>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</si>
  <si>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</si>
  <si>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</si>
  <si>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9</t>
  </si>
  <si>
    <t>Приложение № 10</t>
  </si>
  <si>
    <t>Приложение № 11</t>
  </si>
  <si>
    <t>Реконструкция тренировочной площадки на стадионе «Родина», Московская обл., городской округ Химки, ул. Чкалова, д. 4а (ПИР и строительство)</t>
  </si>
  <si>
    <r>
      <t xml:space="preserve">Мероприятие 1.2.1 
</t>
    </r>
    <r>
      <rPr>
        <sz val="10"/>
        <color rgb="FF000000"/>
        <rFont val="Times New Roman"/>
        <family val="1"/>
        <charset val="204"/>
      </rPr>
      <t>В том числе организация работы центров тестирования по выполнению нормативов испытаний ВФСК ГТО</t>
    </r>
  </si>
  <si>
    <t>В рамках мероприятия 1.2</t>
  </si>
  <si>
    <t>1.2.1</t>
  </si>
  <si>
    <t>2.2.1</t>
  </si>
  <si>
    <t>2.2.2</t>
  </si>
  <si>
    <t>2017г.</t>
  </si>
  <si>
    <r>
      <t xml:space="preserve">            </t>
    </r>
    <r>
      <rPr>
        <b/>
        <sz val="12"/>
        <color rgb="FF000000"/>
        <rFont val="Times New Roman"/>
        <family val="1"/>
        <charset val="204"/>
      </rPr>
      <t xml:space="preserve">Заместитель Главы Администрации городского округа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Ю.В. Ваулин</t>
    </r>
  </si>
  <si>
    <t>Управление социальной политики Администрации, заместитель начальника управления – начальник отдела спорта, туризма и работы с молодежью В.В. Троицкий</t>
  </si>
  <si>
    <t>Приложение 13</t>
  </si>
  <si>
    <t>к Порядку  разработктки и реализации муниципальных программ городского округа Химки</t>
  </si>
  <si>
    <t>Форма 1</t>
  </si>
  <si>
    <t>адресный перечень объектов___________________________, финансирование которых предусмотрено</t>
  </si>
  <si>
    <t>мероприятием"Создание и развитие объектов дошкольного образования (включая реконструкцию со строительством пристроек)" Подпрограммы  "Развитие образования и воспитания детей на 2017-2021 годы" муниципальной программы "Развитие образования и воспитания детей на 2017-2021 годы"</t>
  </si>
  <si>
    <t>_</t>
  </si>
  <si>
    <t xml:space="preserve">Подпрограммы </t>
  </si>
  <si>
    <t xml:space="preserve">муниципальной программы </t>
  </si>
  <si>
    <t>__</t>
  </si>
  <si>
    <t>(указать наименования)</t>
  </si>
  <si>
    <t>Муниципальный заказчик</t>
  </si>
  <si>
    <t>Ответственный за выполнение мероприятия</t>
  </si>
  <si>
    <t>МКУ "Управление капитального строительства и архитектуры"</t>
  </si>
  <si>
    <t>Адресный перечень объектов капитального строительства, реконструкции,</t>
  </si>
  <si>
    <t>финансирование которых предусмотрено мероприятием "Строительство, реконструкция и капитальный ремонт"
подпрограммы  "Развитие физической культуры и спорта городского округа Химки" муниципальной программы городского округа Химки "Спорт городского округа Химки"</t>
  </si>
  <si>
    <t xml:space="preserve">Управление социальной политики Админитсрации </t>
  </si>
  <si>
    <t>Адрес объекта (наименование объекта)</t>
  </si>
  <si>
    <t>Годы строительства/реконструкции/капитального ремонта</t>
  </si>
  <si>
    <t xml:space="preserve">Проектная мощность (кв. метров, погонных метров, мест, койко-мест и т.д) </t>
  </si>
  <si>
    <t>Предельная стоимость объекта, тыс.руб.</t>
  </si>
  <si>
    <t>Профинансировано на 01.01.2017, тыс.руб</t>
  </si>
  <si>
    <t>Источники финансирования</t>
  </si>
  <si>
    <t xml:space="preserve">Финансирование тыс.руб. </t>
  </si>
  <si>
    <t>Остаток сметной стоимости до ввода в эксплуатацию, тыс.руб.</t>
  </si>
  <si>
    <t xml:space="preserve">Средства бюджета городского округа         </t>
  </si>
  <si>
    <t>499 мест</t>
  </si>
  <si>
    <t>25% полезного времени функционирования бассейна</t>
  </si>
  <si>
    <t>Строительство многофункцио-нального спортивно-оздоровительного комплекса в составе: «Крытый ледовый каток с бассейном» по адресу МО, г. Химки, ул. Мичурина</t>
  </si>
  <si>
    <t>2012-2017</t>
  </si>
  <si>
    <t>162 чел/в сутки</t>
  </si>
  <si>
    <t>Проектирование и строительство ФОК с универсальным спортивным залом по адресу: МО, г. Химки, мкр. Подрезково, пересечение ул. Транспортная и Школьная в р-не д.1</t>
  </si>
  <si>
    <t>2014-2017</t>
  </si>
  <si>
    <t>96 чел/в сутки</t>
  </si>
  <si>
    <t>Муниципальное казенное учреждение городского округа Химки «Управление капитального строительства и архитектуры»</t>
  </si>
  <si>
    <t xml:space="preserve">2015-2018 </t>
  </si>
  <si>
    <r>
      <t xml:space="preserve">Мероприятие 2.5 
</t>
    </r>
    <r>
      <rPr>
        <sz val="10"/>
        <color rgb="FF000000"/>
        <rFont val="Times New Roman"/>
        <family val="1"/>
        <charset val="204"/>
      </rPr>
      <t>Строительство многофункцио-нального спортивно-оздоровительного комплекса в составе: «Крытый ледовый каток с бассейном» по адресу МО, г. Химки, ул. Мичурина</t>
    </r>
  </si>
  <si>
    <r>
      <t xml:space="preserve">Мероприятие 2.6 
</t>
    </r>
    <r>
      <rPr>
        <sz val="10"/>
        <color rgb="FF000000"/>
        <rFont val="Times New Roman"/>
        <family val="1"/>
        <charset val="204"/>
      </rPr>
      <t>Проектирование и строительство ФОК с универсальным спортивным залом по адресу: МО, г. Химки, мкр. Подрезково, пересечение ул. Транспортная и Школьная в р-не д.1</t>
    </r>
  </si>
  <si>
    <r>
      <t xml:space="preserve">Мероприятие 2.7 
</t>
    </r>
    <r>
      <rPr>
        <sz val="10"/>
        <color rgb="FF000000"/>
        <rFont val="Times New Roman"/>
        <family val="1"/>
        <charset val="204"/>
      </rPr>
      <t>Реконструкция тренировочной площадки на стадионе «Родина», Московская обл., городской округ Химки, ул. Чкалова, д. 4а (ПИР и строительство)</t>
    </r>
  </si>
  <si>
    <r>
      <t xml:space="preserve">Мероприятие 2.4
</t>
    </r>
    <r>
      <rPr>
        <sz val="10"/>
        <color rgb="FF000000"/>
        <rFont val="Times New Roman"/>
        <family val="1"/>
        <charset val="204"/>
      </rPr>
      <t>Субсидия на развитие материально-технической базы и инфраструктуры для занятий массовым спортом</t>
    </r>
  </si>
  <si>
    <r>
      <t xml:space="preserve">Мероприятие 2.9 
</t>
    </r>
    <r>
      <rPr>
        <sz val="10"/>
        <color rgb="FF000000"/>
        <rFont val="Times New Roman"/>
        <family val="1"/>
        <charset val="204"/>
      </rPr>
      <t>Субсидия из бюджета на иные мероприятия по строительству, реконструкции и капитальному ремонту</t>
    </r>
  </si>
  <si>
    <r>
      <t xml:space="preserve">Мероприятие 2.9.1 
</t>
    </r>
    <r>
      <rPr>
        <sz val="10"/>
        <color rgb="FF000000"/>
        <rFont val="Times New Roman"/>
        <family val="1"/>
        <charset val="204"/>
      </rPr>
      <t>В том числе строительство, реконструкция и капитальный ремонт спортивных сооружений для внедрения ВФСК ГТО</t>
    </r>
  </si>
  <si>
    <r>
      <t xml:space="preserve">Мероприятие 2.10 
</t>
    </r>
    <r>
      <rPr>
        <sz val="10"/>
        <color rgb="FF000000"/>
        <rFont val="Times New Roman"/>
        <family val="1"/>
        <charset val="204"/>
      </rPr>
      <t>Проектирование и строительство лыжероллерной трассы по адресу: Московская обл., г.о. Химки, ул. Мичурина, стр. 24</t>
    </r>
  </si>
  <si>
    <r>
      <t xml:space="preserve">Мероприятие 2.11 
</t>
    </r>
    <r>
      <rPr>
        <sz val="10"/>
        <color rgb="FF000000"/>
        <rFont val="Times New Roman"/>
        <family val="1"/>
        <charset val="204"/>
      </rPr>
      <t>Приобретение спортинвентаря и оборудования для учреждений дополнительного образования детей в сфере физической культуры и спорта</t>
    </r>
  </si>
  <si>
    <r>
      <t xml:space="preserve">Мероприятие 2.13 
</t>
    </r>
    <r>
      <rPr>
        <sz val="10"/>
        <color rgb="FF000000"/>
        <rFont val="Times New Roman"/>
        <family val="1"/>
        <charset val="204"/>
      </rPr>
      <t>Благоустройство территории учреждений дополнительного образования детей в сфере физической культуры и спорта</t>
    </r>
  </si>
  <si>
    <r>
      <t xml:space="preserve">Мероприятие 2.14 
</t>
    </r>
    <r>
      <rPr>
        <sz val="10"/>
        <color rgb="FF000000"/>
        <rFont val="Times New Roman"/>
        <family val="1"/>
        <charset val="204"/>
      </rPr>
      <t>Благоустройство территории учреждений физической культуры и спорта</t>
    </r>
  </si>
  <si>
    <t>Субсидия на развитие материально-технической базы и инфраструктуры для занятий массовым спортом</t>
  </si>
  <si>
    <t>Ввод в эксплуатацию физкультурно-оздоровительного комплекса в 2019 году</t>
  </si>
  <si>
    <t>Закон Московской области от 02.03.2017 №23/2017-ОЗ«О дополнительных мероприятиях по развитию жилищно-коммунального хозяйства и социально-культурной сферы на 2017 год и на плановый период 2018 и 2019 годов»</t>
  </si>
  <si>
    <r>
      <t xml:space="preserve">Мероприятие 2.2.1 
</t>
    </r>
    <r>
      <rPr>
        <sz val="10"/>
        <color rgb="FF000000"/>
        <rFont val="Times New Roman"/>
        <family val="1"/>
        <charset val="204"/>
      </rPr>
      <t>Создание условий для функционирования учреждений (АУ "Арена Химки")</t>
    </r>
  </si>
  <si>
    <r>
      <t xml:space="preserve">Мероприятие 2.2.2
</t>
    </r>
    <r>
      <rPr>
        <sz val="10"/>
        <color rgb="FF000000"/>
        <rFont val="Times New Roman"/>
        <family val="1"/>
        <charset val="204"/>
      </rPr>
      <t>Создание условий для функционирования учреждений (АУ СН «Спорт для всех»)</t>
    </r>
  </si>
  <si>
    <t>Муниципальные задания для финансового обеспечения выполнения муниципальных услуг (выполнение работ) автономных и бюджетных учреждений г. о. Химки будут выполнены в полном объеме</t>
  </si>
  <si>
    <t>Муниципальные задания на выполнение муниципальных услуг (выполнение работ) автономных и бюджетных учреждений г. о. Химки для проведения праздничных, массовых и официальных мероприятий будут выполнены в полном объеме</t>
  </si>
  <si>
    <t>Частичное финансовое обеспечение расходов, связанных с подготовкой и участием НП «БК «Химки» будет выполнено в полном объеме</t>
  </si>
  <si>
    <r>
      <t>Текущий ремонт в 2017 году будет проведен</t>
    </r>
    <r>
      <rPr>
        <sz val="10"/>
        <color theme="1"/>
        <rFont val="Times New Roman"/>
        <family val="1"/>
        <charset val="204"/>
      </rPr>
      <t xml:space="preserve"> в </t>
    </r>
    <r>
      <rPr>
        <sz val="10"/>
        <color rgb="FF000000"/>
        <rFont val="Times New Roman"/>
        <family val="1"/>
        <charset val="204"/>
      </rPr>
      <t>МБУ ДО «ДЮТ «Интеграл» им. Академика П.Д. Грушина</t>
    </r>
  </si>
  <si>
    <t>Расчет произведен на основе обектной сметы №2-01/13-15. Оборудование бассейна и водоподготовка.</t>
  </si>
  <si>
    <t xml:space="preserve">Расчет субсидий на осуществление мероприятий по проектированию и строительству физкультурно-оздоровительного комплекса с универсальным спортивным залом осуществляется по следующей формуле:
Сi = Cz – М, где:
Сi - субсидия бюджету i-го муниципального образования Московской области, тыс.руб.;
Cz - средняя расчетная стоимость проектирования и строительства физкультурно-оздоровительного комплекса с универ-сальным спортивным залом, равная 150,0 млн рублей;
М - минимальный объем участия средств бюджета i-го муниципального образования Московской области в финансирова-нии проектирования и строительства физкультурно-оздоровительного комплекса с универсальным спортивным залом, тыс. руб.
Минимальный объем участия средств бюджета i-го муниципального образования Московской области в финансировании проектирования и строительства физкультурно-оздоровительного комплекса с универсальным спортивным залом рассчитан по следующей формуле:
М = Cz х K, где:
K принимается равной:
не менее 0,35 -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свыше 1,45;
не менее 0,15 -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от 1 до 1,45;
не менее 0,05 -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до 1.
Сi - субсидия бюджету i-го муниципального образования Московской области, тыс.руб.;
Cz - средняя расчетная стоимость проектирования и строительства физкультурно-оздоровительного комплекса с универ-сальным спортивным залом, равная 150,0 млн рублей;
М - минимальный объем участия средств бюджета i-го муниципального образования Московской области в финансирова-нии проектирования и строительства физкультурно-оздоровительного комплекса с универсальным спортивным залом, тыс. руб.
Минимальный объем участия средств бюджета i-го муниципального образования Московской области в финансировании проектирования и строительства физкультурно-оздоровительного комплекса с универсальным спортивным залом рассчитан по следующей формуле:
М = Cz х K, где:
K принимается равной:
не менее 0,35 -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свыше 1,45;
не менее 0,15 -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от 1 до 1,45;
не менее 0,05 -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до 1.
</t>
  </si>
  <si>
    <t>1.Разработка   ПСД 
2. Экспертиза ПСД 
3. Заключение экспертизы ПСД</t>
  </si>
  <si>
    <r>
      <t xml:space="preserve">Мероприятие 2.2 
</t>
    </r>
    <r>
      <rPr>
        <sz val="10"/>
        <color rgb="FF000000"/>
        <rFont val="Times New Roman"/>
        <family val="1"/>
        <charset val="204"/>
      </rPr>
      <t xml:space="preserve">Создание условий для функционирования учреждений </t>
    </r>
  </si>
  <si>
    <t xml:space="preserve">Создание условий для функционирования учреждений </t>
  </si>
  <si>
    <r>
      <t xml:space="preserve">Мероприятие 2.6.1 
</t>
    </r>
    <r>
      <rPr>
        <sz val="10"/>
        <color rgb="FF000000"/>
        <rFont val="Times New Roman"/>
        <family val="1"/>
        <charset val="204"/>
      </rPr>
      <t>Субсидия на капитальные вложения на строительство физкультурно-оздоровительного комплекса с универсальным спортивным залом г.о.Химки, мкр. Подрезково, пересечение ул. Транспортная и ул.Школьная, в районе д.1</t>
    </r>
  </si>
  <si>
    <r>
      <t xml:space="preserve">Мероприятие 2.6.2 
</t>
    </r>
    <r>
      <rPr>
        <sz val="10"/>
        <color rgb="FF000000"/>
        <rFont val="Times New Roman"/>
        <family val="1"/>
        <charset val="204"/>
      </rPr>
      <t>Софинансирование капитальных вложений на строительство физкультурно-оздоровительного комплекса с универсальным спортивным залом г.о.Химки, мкр. Подрезково, пересечение ул. Транспортная и ул.Школьная, в районе д.1</t>
    </r>
  </si>
  <si>
    <r>
      <t xml:space="preserve">Мероприятие 2.6.3 
</t>
    </r>
    <r>
      <rPr>
        <sz val="10"/>
        <color rgb="FF000000"/>
        <rFont val="Times New Roman"/>
        <family val="1"/>
        <charset val="204"/>
      </rPr>
      <t>Бюджетные инвестиции в объект капитального строительства физкультурно-оздоровительного комплекса с универсальным спортивным залом г. Химки, мкрн. Подрезково, перечение ул. Транспортная и ул. Школьная, в районе д.1</t>
    </r>
  </si>
  <si>
    <r>
      <t xml:space="preserve">Мероприятие 2.7.1
</t>
    </r>
    <r>
      <rPr>
        <sz val="10"/>
        <color rgb="FF000000"/>
        <rFont val="Times New Roman"/>
        <family val="1"/>
        <charset val="204"/>
      </rPr>
      <t>Реализация мероприятий по подготовке и проведению Чемпионата мира по футболу в 2018 году в Российской Федерации</t>
    </r>
  </si>
  <si>
    <r>
      <t xml:space="preserve">Мероприятие 2.7.2
</t>
    </r>
    <r>
      <rPr>
        <sz val="10"/>
        <color rgb="FF000000"/>
        <rFont val="Times New Roman"/>
        <family val="1"/>
        <charset val="204"/>
      </rPr>
      <t>Субсидия из бюджета МО на реконструкцию тренировочной площадки на стадионе "Родина", МО, г.о.Химки, ул. Чкалова, д.4а (ПИР и строительство)</t>
    </r>
  </si>
  <si>
    <r>
      <t xml:space="preserve">Мероприятие 2.7.3 
</t>
    </r>
    <r>
      <rPr>
        <sz val="10"/>
        <color rgb="FF000000"/>
        <rFont val="Times New Roman"/>
        <family val="1"/>
        <charset val="204"/>
      </rPr>
      <t>Реконструкция тренировочной площадки на стадионе "Родина", Московская обл., городской округ Химки, ул. Чкалова, д.4а (ПИР и строительство)</t>
    </r>
  </si>
  <si>
    <t>Организация участия сборных команд городского округа Химки на соревнованиях различного уровня</t>
  </si>
  <si>
    <t>Методика расчета значений показателей реализации мероприятий подпрограммы</t>
  </si>
  <si>
    <t>2.6.1</t>
  </si>
  <si>
    <t>2.6.2</t>
  </si>
  <si>
    <t>2.6.3</t>
  </si>
  <si>
    <t>2.7.1</t>
  </si>
  <si>
    <t>2.7.2</t>
  </si>
  <si>
    <t>2.7.3</t>
  </si>
  <si>
    <r>
      <t xml:space="preserve">Мероприятие 2.8 
</t>
    </r>
    <r>
      <rPr>
        <sz val="10"/>
        <color rgb="FF000000"/>
        <rFont val="Times New Roman"/>
        <family val="1"/>
        <charset val="204"/>
      </rPr>
      <t>Предоставление гранта в форме субсидии некоммерческим организациям (бассейн мкр. Левобережный)</t>
    </r>
  </si>
  <si>
    <t>2.9.1</t>
  </si>
  <si>
    <t>2.14</t>
  </si>
  <si>
    <t>Предоставление гранта в форме субсидии некоммерческим организациям (бассейн мкр. Левобережный)</t>
  </si>
  <si>
    <t>Приложение № 8
к муниципальной программе "Спорт городского окргуа Химки"</t>
  </si>
  <si>
    <t>Приложение № 7
к муниципальной программе "Спот городского окргуа Химки"</t>
  </si>
  <si>
    <t>Приложение № 12</t>
  </si>
  <si>
    <t>Приложение № 13</t>
  </si>
  <si>
    <t>муниципальной программы "Спорт городского округа Химки"</t>
  </si>
  <si>
    <t>муниципальной программы  "Спорт городского округа Химки"</t>
  </si>
  <si>
    <t>Приложение № 14</t>
  </si>
  <si>
    <t>"Дорожная карта" по выполнению основного мероприятия "Приобретение основных средств, оборудования, техническое переоснащение"</t>
  </si>
  <si>
    <t xml:space="preserve">Наименование показателя реализации мероприятий подпрограммы </t>
  </si>
  <si>
    <t>Предоставление субсидий из бюджета Московской области в рамках перечня дополнительных мероприятий по развитию жилищно-коммунального хозяйства и социально-культурной сферы на 2017 год (Закона Московской области от 02.03.2017 №23/2017-ОЗ)</t>
  </si>
  <si>
    <t xml:space="preserve">1) Приобретение спортивного инвентаря, оборудования, утепленных спортивных костюмов, фигурных коньков, станка для заточки коньков, лыжероллеров, лыж классических для МАУ "СШ по ЗВС" 2) Приобретение и установка силового городка «Фитнес на свежем воздухе» в микрорайоне Фирсановка городского округа Химки </t>
  </si>
  <si>
    <t>1) Строительство и открытие ФОКа с универсальным спортивным залом по адресу: МО, г. Химки, мкр. Подрезково, пересечение ул. Транспортная и Школьная в р-не д.1 2) Обследование технического состояния объекта, начальная стадия строительства спортивно-оздоровительного комплекса в составе: «Крытый ледовый каток с бассейном» по адресу МО, г. Химки, ул. Мичурина</t>
  </si>
  <si>
    <t xml:space="preserve"> тыс. чел.</t>
  </si>
  <si>
    <t xml:space="preserve">Проведение ремонта в организациях дополнительного образования </t>
  </si>
  <si>
    <r>
      <t xml:space="preserve">Мероприятие 2.3 
</t>
    </r>
    <r>
      <rPr>
        <sz val="10"/>
        <color rgb="FF000000"/>
        <rFont val="Times New Roman"/>
        <family val="1"/>
        <charset val="204"/>
      </rPr>
      <t xml:space="preserve">Проведение ремонта в организациях дополнительного образования </t>
    </r>
  </si>
  <si>
    <t>Дополнительные мероприятия по развитию ЖКХ и социально-культурной сферы за счет иных межбюджетных трансфертов из бюджета МО</t>
  </si>
  <si>
    <r>
      <t xml:space="preserve">Мероприятие 2.12 
</t>
    </r>
    <r>
      <rPr>
        <sz val="10"/>
        <color rgb="FF000000"/>
        <rFont val="Times New Roman"/>
        <family val="1"/>
        <charset val="204"/>
      </rPr>
      <t>Дополнительные мероприятия по развитию ЖКХ и социально-культурной сферы за счет иных межбюджетных трансфертов из бюджета МО</t>
    </r>
  </si>
  <si>
    <t xml:space="preserve">Субсидия некоммерческой организации НП БК «Химки» </t>
  </si>
  <si>
    <r>
      <t xml:space="preserve">Мероприятие 4.4 
</t>
    </r>
    <r>
      <rPr>
        <sz val="10"/>
        <color rgb="FF000000"/>
        <rFont val="Times New Roman"/>
        <family val="1"/>
        <charset val="204"/>
      </rPr>
      <t xml:space="preserve">Субсидия некоммерческой организации НП БК «Химки» </t>
    </r>
  </si>
  <si>
    <r>
      <t xml:space="preserve">Мероприятие 1.1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автономных, бюджетных образовательных организаций дополнительного образования детей</t>
    </r>
  </si>
  <si>
    <t>* Объемы финансирования средств федерального бюджета, средств бюджета Московской области на 2017, 2018 годы по мероприятиям 2.5 и 2.6 подпрограммы «Развитие физической культуры и спорта городского округа Химки» определены на основании государственной программы Московской области «Спорт Подмосковья», утвержденной постановлением Правительства Московской области от 25.10.2016 № 786/39 «Об утверждении государственной программы Московской области «Спорт Подмосковья».</t>
  </si>
  <si>
    <t>* Объемы финансирования средств федерального бюджета, средств бюджета Московской области на 2017, 2018 годы по мероприятиям 2.5 и 2.6 подпрограммы «Развитие физической культуры и спорта в городском округе Химки» определены на основании государственной программы Московской области «Спорт Подмосковья», утвержденной постановлением Правительства Московской области от 25.10.2016 № 786/39 «Об утверждении государственной программы Московской области «Спорт Подмосковья».</t>
  </si>
  <si>
    <t>Подпрограмма "Развитие физической культуры и спорта городского округа Химки"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</si>
</sst>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</cellStyleXfs>
  <cellXfs count="40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5" fillId="0" borderId="22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0" fillId="0" borderId="0" xfId="0" applyNumberFormat="1"/>
    <xf numFmtId="3" fontId="2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/>
    <xf numFmtId="0" fontId="11" fillId="0" borderId="0" xfId="1" applyFont="1" applyBorder="1"/>
    <xf numFmtId="0" fontId="11" fillId="0" borderId="7" xfId="1" applyFont="1" applyBorder="1"/>
    <xf numFmtId="0" fontId="11" fillId="3" borderId="7" xfId="1" applyFont="1" applyFill="1" applyBorder="1"/>
    <xf numFmtId="0" fontId="11" fillId="3" borderId="0" xfId="1" applyFont="1" applyFill="1"/>
    <xf numFmtId="0" fontId="11" fillId="0" borderId="23" xfId="1" applyFont="1" applyFill="1" applyBorder="1"/>
    <xf numFmtId="0" fontId="11" fillId="0" borderId="0" xfId="1" applyFont="1" applyFill="1"/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46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2" borderId="43" xfId="1" applyFont="1" applyFill="1" applyBorder="1" applyAlignment="1">
      <alignment horizontal="left" vertical="center" wrapText="1"/>
    </xf>
    <xf numFmtId="0" fontId="11" fillId="2" borderId="44" xfId="1" applyFont="1" applyFill="1" applyBorder="1" applyAlignment="1">
      <alignment horizontal="left" vertical="center" wrapText="1"/>
    </xf>
    <xf numFmtId="0" fontId="11" fillId="2" borderId="45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11" fillId="2" borderId="38" xfId="1" applyFont="1" applyFill="1" applyBorder="1" applyAlignment="1">
      <alignment horizontal="left" vertical="center" wrapText="1"/>
    </xf>
    <xf numFmtId="0" fontId="11" fillId="2" borderId="22" xfId="1" applyFont="1" applyFill="1" applyBorder="1" applyAlignment="1">
      <alignment horizontal="left" vertical="center" wrapText="1"/>
    </xf>
    <xf numFmtId="0" fontId="11" fillId="2" borderId="37" xfId="1" applyFont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horizontal="center"/>
    </xf>
    <xf numFmtId="0" fontId="10" fillId="0" borderId="39" xfId="1" applyFont="1" applyFill="1" applyBorder="1" applyAlignment="1">
      <alignment horizontal="left" vertical="top" wrapText="1"/>
    </xf>
    <xf numFmtId="0" fontId="10" fillId="0" borderId="40" xfId="1" applyFont="1" applyFill="1" applyBorder="1" applyAlignment="1">
      <alignment horizontal="left" vertical="top" wrapText="1"/>
    </xf>
    <xf numFmtId="0" fontId="10" fillId="0" borderId="41" xfId="1" applyFont="1" applyFill="1" applyBorder="1" applyAlignment="1">
      <alignment horizontal="left" vertical="top" wrapText="1"/>
    </xf>
    <xf numFmtId="3" fontId="11" fillId="0" borderId="39" xfId="3" applyNumberFormat="1" applyFont="1" applyFill="1" applyBorder="1" applyAlignment="1">
      <alignment horizontal="center"/>
    </xf>
    <xf numFmtId="3" fontId="11" fillId="0" borderId="40" xfId="3" applyNumberFormat="1" applyFont="1" applyFill="1" applyBorder="1" applyAlignment="1">
      <alignment horizontal="center"/>
    </xf>
    <xf numFmtId="3" fontId="11" fillId="0" borderId="41" xfId="3" applyNumberFormat="1" applyFont="1" applyFill="1" applyBorder="1" applyAlignment="1">
      <alignment horizontal="center"/>
    </xf>
    <xf numFmtId="3" fontId="11" fillId="0" borderId="39" xfId="1" applyNumberFormat="1" applyFont="1" applyFill="1" applyBorder="1" applyAlignment="1">
      <alignment horizontal="center"/>
    </xf>
    <xf numFmtId="3" fontId="11" fillId="0" borderId="40" xfId="1" applyNumberFormat="1" applyFont="1" applyFill="1" applyBorder="1" applyAlignment="1">
      <alignment horizontal="center"/>
    </xf>
    <xf numFmtId="3" fontId="11" fillId="0" borderId="41" xfId="1" applyNumberFormat="1" applyFont="1" applyFill="1" applyBorder="1" applyAlignment="1">
      <alignment horizontal="center"/>
    </xf>
    <xf numFmtId="3" fontId="11" fillId="0" borderId="42" xfId="3" applyNumberFormat="1" applyFont="1" applyFill="1" applyBorder="1" applyAlignment="1">
      <alignment horizontal="center"/>
    </xf>
    <xf numFmtId="0" fontId="10" fillId="0" borderId="51" xfId="1" applyFont="1" applyFill="1" applyBorder="1" applyAlignment="1">
      <alignment horizontal="left" vertical="top" wrapText="1"/>
    </xf>
    <xf numFmtId="0" fontId="10" fillId="0" borderId="23" xfId="1" applyFont="1" applyFill="1" applyBorder="1" applyAlignment="1">
      <alignment horizontal="left" vertical="top" wrapText="1"/>
    </xf>
    <xf numFmtId="0" fontId="10" fillId="0" borderId="52" xfId="1" applyFont="1" applyFill="1" applyBorder="1" applyAlignment="1">
      <alignment horizontal="left" vertical="top" wrapText="1"/>
    </xf>
    <xf numFmtId="3" fontId="11" fillId="0" borderId="51" xfId="3" applyNumberFormat="1" applyFont="1" applyFill="1" applyBorder="1" applyAlignment="1">
      <alignment horizontal="center"/>
    </xf>
    <xf numFmtId="3" fontId="11" fillId="0" borderId="23" xfId="3" applyNumberFormat="1" applyFont="1" applyFill="1" applyBorder="1" applyAlignment="1">
      <alignment horizontal="center"/>
    </xf>
    <xf numFmtId="3" fontId="11" fillId="0" borderId="52" xfId="3" applyNumberFormat="1" applyFont="1" applyFill="1" applyBorder="1" applyAlignment="1">
      <alignment horizontal="center"/>
    </xf>
    <xf numFmtId="3" fontId="11" fillId="0" borderId="51" xfId="1" applyNumberFormat="1" applyFont="1" applyFill="1" applyBorder="1" applyAlignment="1">
      <alignment horizontal="center"/>
    </xf>
    <xf numFmtId="3" fontId="11" fillId="0" borderId="23" xfId="1" applyNumberFormat="1" applyFont="1" applyFill="1" applyBorder="1" applyAlignment="1">
      <alignment horizontal="center"/>
    </xf>
    <xf numFmtId="3" fontId="11" fillId="0" borderId="52" xfId="1" applyNumberFormat="1" applyFont="1" applyFill="1" applyBorder="1" applyAlignment="1">
      <alignment horizontal="center"/>
    </xf>
    <xf numFmtId="3" fontId="11" fillId="0" borderId="53" xfId="3" applyNumberFormat="1" applyFont="1" applyFill="1" applyBorder="1" applyAlignment="1">
      <alignment horizontal="center"/>
    </xf>
    <xf numFmtId="3" fontId="11" fillId="0" borderId="51" xfId="3" applyNumberFormat="1" applyFont="1" applyBorder="1" applyAlignment="1">
      <alignment horizontal="center" vertical="center"/>
    </xf>
    <xf numFmtId="3" fontId="11" fillId="0" borderId="23" xfId="3" applyNumberFormat="1" applyFont="1" applyBorder="1" applyAlignment="1">
      <alignment horizontal="center" vertical="center"/>
    </xf>
    <xf numFmtId="3" fontId="11" fillId="0" borderId="53" xfId="3" applyNumberFormat="1" applyFont="1" applyBorder="1" applyAlignment="1">
      <alignment horizontal="center" vertical="center"/>
    </xf>
    <xf numFmtId="3" fontId="11" fillId="0" borderId="39" xfId="3" applyNumberFormat="1" applyFont="1" applyBorder="1" applyAlignment="1">
      <alignment horizontal="center" vertical="center"/>
    </xf>
    <xf numFmtId="3" fontId="11" fillId="0" borderId="40" xfId="3" applyNumberFormat="1" applyFont="1" applyBorder="1" applyAlignment="1">
      <alignment horizontal="center" vertical="center"/>
    </xf>
    <xf numFmtId="3" fontId="11" fillId="0" borderId="42" xfId="3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3" fontId="11" fillId="0" borderId="52" xfId="3" applyNumberFormat="1" applyFont="1" applyBorder="1" applyAlignment="1">
      <alignment horizontal="center" vertical="center"/>
    </xf>
    <xf numFmtId="3" fontId="11" fillId="0" borderId="51" xfId="1" applyNumberFormat="1" applyFont="1" applyBorder="1" applyAlignment="1">
      <alignment horizontal="center" vertical="center"/>
    </xf>
    <xf numFmtId="3" fontId="11" fillId="0" borderId="23" xfId="1" applyNumberFormat="1" applyFont="1" applyBorder="1" applyAlignment="1">
      <alignment horizontal="center" vertical="center"/>
    </xf>
    <xf numFmtId="3" fontId="11" fillId="0" borderId="52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horizontal="left" vertical="center" wrapText="1"/>
    </xf>
    <xf numFmtId="3" fontId="11" fillId="0" borderId="47" xfId="3" applyNumberFormat="1" applyFont="1" applyBorder="1" applyAlignment="1">
      <alignment horizontal="center" vertical="center"/>
    </xf>
    <xf numFmtId="3" fontId="11" fillId="0" borderId="48" xfId="3" applyNumberFormat="1" applyFont="1" applyBorder="1" applyAlignment="1">
      <alignment horizontal="center" vertical="center"/>
    </xf>
    <xf numFmtId="3" fontId="11" fillId="0" borderId="49" xfId="3" applyNumberFormat="1" applyFont="1" applyBorder="1" applyAlignment="1">
      <alignment horizontal="center" vertical="center"/>
    </xf>
    <xf numFmtId="3" fontId="11" fillId="0" borderId="50" xfId="3" applyNumberFormat="1" applyFont="1" applyBorder="1" applyAlignment="1">
      <alignment horizontal="center" vertical="center"/>
    </xf>
    <xf numFmtId="49" fontId="11" fillId="0" borderId="34" xfId="1" applyNumberFormat="1" applyFont="1" applyFill="1" applyBorder="1" applyAlignment="1">
      <alignment horizontal="center" vertical="top"/>
    </xf>
    <xf numFmtId="49" fontId="11" fillId="0" borderId="10" xfId="1" applyNumberFormat="1" applyFont="1" applyFill="1" applyBorder="1" applyAlignment="1">
      <alignment horizontal="center" vertical="top"/>
    </xf>
    <xf numFmtId="49" fontId="11" fillId="0" borderId="36" xfId="1" applyNumberFormat="1" applyFont="1" applyFill="1" applyBorder="1" applyAlignment="1">
      <alignment horizontal="center" vertical="top"/>
    </xf>
    <xf numFmtId="49" fontId="11" fillId="0" borderId="37" xfId="1" applyNumberFormat="1" applyFont="1" applyFill="1" applyBorder="1" applyAlignment="1">
      <alignment horizontal="center" vertical="top"/>
    </xf>
    <xf numFmtId="0" fontId="11" fillId="0" borderId="9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1" fillId="0" borderId="10" xfId="1" applyFont="1" applyFill="1" applyBorder="1" applyAlignment="1">
      <alignment horizontal="left" vertical="top" wrapText="1"/>
    </xf>
    <xf numFmtId="0" fontId="11" fillId="0" borderId="38" xfId="1" applyFont="1" applyFill="1" applyBorder="1" applyAlignment="1">
      <alignment horizontal="left" vertical="top" wrapText="1"/>
    </xf>
    <xf numFmtId="0" fontId="11" fillId="0" borderId="22" xfId="1" applyFont="1" applyFill="1" applyBorder="1" applyAlignment="1">
      <alignment horizontal="left" vertical="top" wrapText="1"/>
    </xf>
    <xf numFmtId="0" fontId="11" fillId="0" borderId="37" xfId="1" applyFont="1" applyFill="1" applyBorder="1" applyAlignment="1">
      <alignment horizontal="left" vertical="top" wrapText="1"/>
    </xf>
    <xf numFmtId="0" fontId="11" fillId="0" borderId="9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top" wrapText="1"/>
    </xf>
    <xf numFmtId="0" fontId="11" fillId="0" borderId="10" xfId="1" applyFont="1" applyFill="1" applyBorder="1" applyAlignment="1">
      <alignment horizontal="center" vertical="top" wrapText="1"/>
    </xf>
    <xf numFmtId="0" fontId="11" fillId="0" borderId="38" xfId="1" applyFont="1" applyFill="1" applyBorder="1" applyAlignment="1">
      <alignment horizontal="center" vertical="top" wrapText="1"/>
    </xf>
    <xf numFmtId="0" fontId="11" fillId="0" borderId="22" xfId="1" applyFont="1" applyFill="1" applyBorder="1" applyAlignment="1">
      <alignment horizontal="center" vertical="top" wrapText="1"/>
    </xf>
    <xf numFmtId="0" fontId="11" fillId="0" borderId="37" xfId="1" applyFont="1" applyFill="1" applyBorder="1" applyAlignment="1">
      <alignment horizontal="center" vertical="top" wrapText="1"/>
    </xf>
    <xf numFmtId="0" fontId="11" fillId="0" borderId="9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11" fillId="0" borderId="10" xfId="1" applyFont="1" applyFill="1" applyBorder="1" applyAlignment="1">
      <alignment horizontal="center" vertical="top"/>
    </xf>
    <xf numFmtId="0" fontId="11" fillId="0" borderId="38" xfId="1" applyFont="1" applyFill="1" applyBorder="1" applyAlignment="1">
      <alignment horizontal="center" vertical="top"/>
    </xf>
    <xf numFmtId="0" fontId="11" fillId="0" borderId="22" xfId="1" applyFont="1" applyFill="1" applyBorder="1" applyAlignment="1">
      <alignment horizontal="center" vertical="top"/>
    </xf>
    <xf numFmtId="0" fontId="11" fillId="0" borderId="37" xfId="1" applyFont="1" applyFill="1" applyBorder="1" applyAlignment="1">
      <alignment horizontal="center" vertical="top"/>
    </xf>
    <xf numFmtId="0" fontId="11" fillId="0" borderId="51" xfId="3" applyNumberFormat="1" applyFont="1" applyFill="1" applyBorder="1" applyAlignment="1">
      <alignment horizontal="center"/>
    </xf>
    <xf numFmtId="0" fontId="11" fillId="0" borderId="23" xfId="3" applyNumberFormat="1" applyFont="1" applyFill="1" applyBorder="1" applyAlignment="1">
      <alignment horizontal="center"/>
    </xf>
    <xf numFmtId="0" fontId="11" fillId="0" borderId="52" xfId="3" applyNumberFormat="1" applyFont="1" applyFill="1" applyBorder="1" applyAlignment="1">
      <alignment horizontal="center"/>
    </xf>
    <xf numFmtId="165" fontId="11" fillId="0" borderId="39" xfId="3" applyNumberFormat="1" applyFont="1" applyFill="1" applyBorder="1" applyAlignment="1">
      <alignment horizontal="center"/>
    </xf>
    <xf numFmtId="165" fontId="11" fillId="0" borderId="40" xfId="3" applyNumberFormat="1" applyFont="1" applyFill="1" applyBorder="1" applyAlignment="1">
      <alignment horizontal="center"/>
    </xf>
    <xf numFmtId="165" fontId="11" fillId="0" borderId="41" xfId="3" applyNumberFormat="1" applyFont="1" applyFill="1" applyBorder="1" applyAlignment="1">
      <alignment horizontal="center"/>
    </xf>
    <xf numFmtId="3" fontId="11" fillId="0" borderId="30" xfId="1" applyNumberFormat="1" applyFont="1" applyFill="1" applyBorder="1" applyAlignment="1">
      <alignment horizontal="center" vertical="center"/>
    </xf>
    <xf numFmtId="0" fontId="11" fillId="0" borderId="30" xfId="1" applyNumberFormat="1" applyFont="1" applyFill="1" applyBorder="1" applyAlignment="1">
      <alignment horizontal="center" vertical="center"/>
    </xf>
    <xf numFmtId="165" fontId="11" fillId="0" borderId="30" xfId="3" applyNumberFormat="1" applyFont="1" applyBorder="1" applyAlignment="1">
      <alignment horizontal="center" vertical="center"/>
    </xf>
    <xf numFmtId="0" fontId="10" fillId="0" borderId="30" xfId="1" applyFont="1" applyBorder="1" applyAlignment="1">
      <alignment horizontal="left" vertical="center" wrapText="1"/>
    </xf>
    <xf numFmtId="3" fontId="11" fillId="0" borderId="41" xfId="3" applyNumberFormat="1" applyFont="1" applyBorder="1" applyAlignment="1">
      <alignment horizontal="center" vertical="center"/>
    </xf>
    <xf numFmtId="3" fontId="11" fillId="0" borderId="39" xfId="1" applyNumberFormat="1" applyFont="1" applyBorder="1" applyAlignment="1">
      <alignment horizontal="center" vertical="center"/>
    </xf>
    <xf numFmtId="3" fontId="11" fillId="0" borderId="40" xfId="1" applyNumberFormat="1" applyFont="1" applyBorder="1" applyAlignment="1">
      <alignment horizontal="center" vertical="center"/>
    </xf>
    <xf numFmtId="3" fontId="11" fillId="0" borderId="41" xfId="1" applyNumberFormat="1" applyFont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3" fontId="11" fillId="0" borderId="25" xfId="1" applyNumberFormat="1" applyFont="1" applyFill="1" applyBorder="1" applyAlignment="1">
      <alignment horizontal="center" vertical="center"/>
    </xf>
    <xf numFmtId="0" fontId="11" fillId="0" borderId="1" xfId="3" applyNumberFormat="1" applyFont="1" applyBorder="1" applyAlignment="1">
      <alignment horizontal="center" vertical="center"/>
    </xf>
    <xf numFmtId="3" fontId="11" fillId="0" borderId="30" xfId="3" applyNumberFormat="1" applyFont="1" applyBorder="1" applyAlignment="1">
      <alignment horizontal="center" vertical="center"/>
    </xf>
    <xf numFmtId="3" fontId="11" fillId="0" borderId="25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0" fillId="0" borderId="1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21" fillId="0" borderId="0" xfId="1" applyFont="1" applyFill="1" applyAlignment="1">
      <alignment horizontal="center" vertical="top"/>
    </xf>
    <xf numFmtId="0" fontId="2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right" vertical="top" wrapText="1"/>
    </xf>
    <xf numFmtId="0" fontId="11" fillId="0" borderId="0" xfId="1" applyFont="1" applyAlignment="1">
      <alignment horizontal="center"/>
    </xf>
    <xf numFmtId="0" fontId="20" fillId="0" borderId="0" xfId="2" applyFont="1" applyAlignment="1">
      <alignment horizontal="left" vertical="top" wrapText="1"/>
    </xf>
    <xf numFmtId="0" fontId="11" fillId="0" borderId="0" xfId="1" applyFont="1" applyAlignment="1">
      <alignment horizontal="center" wrapText="1"/>
    </xf>
    <xf numFmtId="3" fontId="11" fillId="0" borderId="6" xfId="1" applyNumberFormat="1" applyFont="1" applyFill="1" applyBorder="1" applyAlignment="1">
      <alignment horizontal="center"/>
    </xf>
    <xf numFmtId="3" fontId="11" fillId="0" borderId="7" xfId="1" applyNumberFormat="1" applyFont="1" applyFill="1" applyBorder="1" applyAlignment="1">
      <alignment horizontal="center"/>
    </xf>
    <xf numFmtId="3" fontId="11" fillId="0" borderId="8" xfId="1" applyNumberFormat="1" applyFont="1" applyFill="1" applyBorder="1" applyAlignment="1">
      <alignment horizontal="center"/>
    </xf>
    <xf numFmtId="0" fontId="11" fillId="0" borderId="6" xfId="3" applyNumberFormat="1" applyFont="1" applyFill="1" applyBorder="1" applyAlignment="1">
      <alignment horizontal="center"/>
    </xf>
    <xf numFmtId="0" fontId="11" fillId="0" borderId="7" xfId="3" applyNumberFormat="1" applyFont="1" applyFill="1" applyBorder="1" applyAlignment="1">
      <alignment horizontal="center"/>
    </xf>
    <xf numFmtId="0" fontId="11" fillId="0" borderId="8" xfId="3" applyNumberFormat="1" applyFont="1" applyFill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0" fontId="10" fillId="0" borderId="6" xfId="1" applyFont="1" applyFill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3" fontId="11" fillId="0" borderId="6" xfId="3" applyNumberFormat="1" applyFont="1" applyFill="1" applyBorder="1" applyAlignment="1">
      <alignment horizontal="center"/>
    </xf>
    <xf numFmtId="3" fontId="11" fillId="0" borderId="7" xfId="3" applyNumberFormat="1" applyFont="1" applyFill="1" applyBorder="1" applyAlignment="1">
      <alignment horizontal="center"/>
    </xf>
    <xf numFmtId="3" fontId="11" fillId="0" borderId="8" xfId="3" applyNumberFormat="1" applyFont="1" applyFill="1" applyBorder="1" applyAlignment="1">
      <alignment horizontal="center"/>
    </xf>
    <xf numFmtId="3" fontId="11" fillId="0" borderId="35" xfId="3" applyNumberFormat="1" applyFont="1" applyFill="1" applyBorder="1" applyAlignment="1">
      <alignment horizontal="center"/>
    </xf>
    <xf numFmtId="3" fontId="11" fillId="0" borderId="1" xfId="3" applyNumberFormat="1" applyFont="1" applyBorder="1" applyAlignment="1">
      <alignment horizontal="center"/>
    </xf>
    <xf numFmtId="3" fontId="11" fillId="0" borderId="28" xfId="3" applyNumberFormat="1" applyFont="1" applyBorder="1" applyAlignment="1">
      <alignment horizontal="center"/>
    </xf>
    <xf numFmtId="3" fontId="11" fillId="0" borderId="30" xfId="3" applyNumberFormat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left" vertical="top" wrapText="1"/>
    </xf>
    <xf numFmtId="3" fontId="11" fillId="0" borderId="30" xfId="3" applyNumberFormat="1" applyFont="1" applyBorder="1" applyAlignment="1">
      <alignment horizontal="center"/>
    </xf>
    <xf numFmtId="3" fontId="11" fillId="0" borderId="30" xfId="1" applyNumberFormat="1" applyFont="1" applyBorder="1" applyAlignment="1">
      <alignment horizontal="center"/>
    </xf>
    <xf numFmtId="3" fontId="11" fillId="0" borderId="31" xfId="3" applyNumberFormat="1" applyFont="1" applyBorder="1" applyAlignment="1">
      <alignment horizontal="center"/>
    </xf>
    <xf numFmtId="0" fontId="10" fillId="0" borderId="1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3" fontId="11" fillId="0" borderId="2" xfId="3" applyNumberFormat="1" applyFont="1" applyBorder="1" applyAlignment="1">
      <alignment horizontal="center"/>
    </xf>
    <xf numFmtId="3" fontId="11" fillId="0" borderId="33" xfId="3" applyNumberFormat="1" applyFont="1" applyBorder="1" applyAlignment="1">
      <alignment horizontal="center"/>
    </xf>
    <xf numFmtId="0" fontId="11" fillId="0" borderId="3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top" wrapText="1"/>
    </xf>
    <xf numFmtId="0" fontId="11" fillId="2" borderId="1" xfId="1" applyFont="1" applyFill="1" applyBorder="1" applyAlignment="1">
      <alignment horizontal="left" vertical="top" wrapText="1"/>
    </xf>
    <xf numFmtId="0" fontId="11" fillId="2" borderId="30" xfId="1" applyFont="1" applyFill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30" xfId="1" applyFont="1" applyBorder="1" applyAlignment="1">
      <alignment horizontal="center" vertical="top" wrapText="1"/>
    </xf>
    <xf numFmtId="0" fontId="11" fillId="0" borderId="43" xfId="1" applyFont="1" applyBorder="1" applyAlignment="1">
      <alignment horizontal="center" vertical="top" wrapText="1"/>
    </xf>
    <xf numFmtId="0" fontId="11" fillId="0" borderId="44" xfId="1" applyFont="1" applyBorder="1" applyAlignment="1">
      <alignment horizontal="center" vertical="top" wrapText="1"/>
    </xf>
    <xf numFmtId="0" fontId="11" fillId="0" borderId="45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 wrapText="1"/>
    </xf>
    <xf numFmtId="0" fontId="11" fillId="0" borderId="38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 wrapText="1"/>
    </xf>
    <xf numFmtId="0" fontId="11" fillId="0" borderId="37" xfId="1" applyFont="1" applyBorder="1" applyAlignment="1">
      <alignment horizontal="center" vertical="top" wrapText="1"/>
    </xf>
    <xf numFmtId="3" fontId="11" fillId="0" borderId="2" xfId="1" applyNumberFormat="1" applyFont="1" applyFill="1" applyBorder="1" applyAlignment="1">
      <alignment horizontal="center" vertical="center"/>
    </xf>
    <xf numFmtId="165" fontId="11" fillId="0" borderId="2" xfId="3" applyNumberFormat="1" applyFont="1" applyBorder="1" applyAlignment="1">
      <alignment horizontal="center" vertical="center"/>
    </xf>
    <xf numFmtId="3" fontId="11" fillId="0" borderId="1" xfId="3" applyNumberFormat="1" applyFont="1" applyFill="1" applyBorder="1" applyAlignment="1">
      <alignment horizontal="center" vertical="center"/>
    </xf>
    <xf numFmtId="3" fontId="11" fillId="0" borderId="28" xfId="3" applyNumberFormat="1" applyFont="1" applyFill="1" applyBorder="1" applyAlignment="1">
      <alignment horizontal="center" vertical="center"/>
    </xf>
    <xf numFmtId="165" fontId="11" fillId="0" borderId="30" xfId="3" applyNumberFormat="1" applyFont="1" applyFill="1" applyBorder="1" applyAlignment="1">
      <alignment horizontal="center" vertical="center"/>
    </xf>
    <xf numFmtId="3" fontId="11" fillId="0" borderId="31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left" vertical="top" wrapText="1"/>
    </xf>
    <xf numFmtId="3" fontId="11" fillId="0" borderId="25" xfId="3" applyNumberFormat="1" applyFont="1" applyFill="1" applyBorder="1" applyAlignment="1">
      <alignment horizontal="center" vertical="center"/>
    </xf>
    <xf numFmtId="3" fontId="11" fillId="0" borderId="26" xfId="3" applyNumberFormat="1" applyFont="1" applyFill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5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30" xfId="1" applyFont="1" applyFill="1" applyBorder="1" applyAlignment="1">
      <alignment horizontal="left" vertical="top" wrapText="1"/>
    </xf>
    <xf numFmtId="0" fontId="11" fillId="0" borderId="25" xfId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1" fillId="0" borderId="30" xfId="1" applyFont="1" applyFill="1" applyBorder="1" applyAlignment="1">
      <alignment horizontal="center" vertical="top" wrapText="1"/>
    </xf>
    <xf numFmtId="0" fontId="11" fillId="0" borderId="25" xfId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top"/>
    </xf>
    <xf numFmtId="0" fontId="11" fillId="0" borderId="30" xfId="1" applyFont="1" applyFill="1" applyBorder="1" applyAlignment="1">
      <alignment horizontal="center" vertical="top"/>
    </xf>
    <xf numFmtId="0" fontId="11" fillId="0" borderId="25" xfId="3" applyNumberFormat="1" applyFont="1" applyFill="1" applyBorder="1" applyAlignment="1">
      <alignment horizontal="center" vertical="center"/>
    </xf>
    <xf numFmtId="0" fontId="11" fillId="0" borderId="30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0" fillId="0" borderId="25" xfId="1" applyFont="1" applyBorder="1" applyAlignment="1">
      <alignment horizontal="center" vertical="top" wrapText="1"/>
    </xf>
    <xf numFmtId="0" fontId="10" fillId="0" borderId="26" xfId="1" applyFont="1" applyBorder="1" applyAlignment="1">
      <alignment horizontal="center" vertical="top" wrapText="1"/>
    </xf>
    <xf numFmtId="0" fontId="10" fillId="0" borderId="28" xfId="1" applyFont="1" applyBorder="1" applyAlignment="1">
      <alignment horizontal="center" vertical="top" wrapText="1"/>
    </xf>
    <xf numFmtId="0" fontId="10" fillId="0" borderId="24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2"/>
    <cellStyle name="Обычный 4 2 2" xfId="1"/>
    <cellStyle name="Финансовый 2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7" workbookViewId="0">
      <selection activeCell="E30" sqref="E30"/>
    </sheetView>
  </sheetViews>
  <sheetFormatPr defaultRowHeight="15" x14ac:dyDescent="0.25"/>
  <cols>
    <col min="1" max="1" width="4.7109375" bestFit="1" customWidth="1"/>
    <col min="2" max="2" width="27.42578125" customWidth="1"/>
    <col min="3" max="3" width="25.5703125" customWidth="1"/>
    <col min="4" max="4" width="28.42578125" customWidth="1"/>
    <col min="5" max="5" width="16" customWidth="1"/>
    <col min="6" max="6" width="6.85546875" customWidth="1"/>
    <col min="7" max="7" width="8.42578125" customWidth="1"/>
    <col min="8" max="11" width="6.85546875" customWidth="1"/>
  </cols>
  <sheetData>
    <row r="1" spans="1:11" ht="15.75" customHeight="1" x14ac:dyDescent="0.25">
      <c r="A1" s="59"/>
      <c r="B1" s="59"/>
      <c r="C1" s="59"/>
      <c r="D1" s="59"/>
      <c r="E1" s="59"/>
      <c r="F1" s="59"/>
      <c r="G1" s="59"/>
      <c r="H1" s="59"/>
      <c r="K1" s="60" t="s">
        <v>448</v>
      </c>
    </row>
    <row r="2" spans="1:11" ht="15.75" customHeight="1" x14ac:dyDescent="0.25">
      <c r="A2" s="59"/>
      <c r="B2" s="59"/>
      <c r="C2" s="59"/>
      <c r="D2" s="59"/>
      <c r="E2" s="59"/>
      <c r="F2" s="59"/>
      <c r="G2" s="59"/>
      <c r="H2" s="59"/>
      <c r="K2" s="60" t="s">
        <v>446</v>
      </c>
    </row>
    <row r="3" spans="1:11" ht="15.75" customHeight="1" x14ac:dyDescent="0.25">
      <c r="A3" s="59"/>
      <c r="B3" s="59"/>
      <c r="C3" s="59"/>
      <c r="D3" s="59"/>
      <c r="E3" s="59"/>
      <c r="F3" s="59"/>
      <c r="G3" s="59"/>
      <c r="H3" s="59"/>
      <c r="K3" s="60" t="s">
        <v>447</v>
      </c>
    </row>
    <row r="4" spans="1:11" ht="15.75" x14ac:dyDescent="0.25">
      <c r="A4" s="124"/>
      <c r="B4" s="124"/>
      <c r="C4" s="124"/>
      <c r="D4" s="124"/>
      <c r="E4" s="124"/>
      <c r="F4" s="124"/>
      <c r="G4" s="124"/>
      <c r="H4" s="124"/>
    </row>
    <row r="5" spans="1:11" ht="15.75" customHeight="1" x14ac:dyDescent="0.25">
      <c r="A5" s="128"/>
      <c r="B5" s="124" t="s">
        <v>0</v>
      </c>
      <c r="C5" s="124"/>
      <c r="D5" s="124"/>
      <c r="E5" s="124"/>
      <c r="F5" s="124"/>
      <c r="G5" s="124"/>
      <c r="H5" s="124"/>
      <c r="I5" s="124"/>
      <c r="J5" s="124"/>
      <c r="K5" s="125"/>
    </row>
    <row r="6" spans="1:11" ht="15.75" customHeight="1" x14ac:dyDescent="0.25">
      <c r="A6" s="128"/>
      <c r="B6" s="124" t="s">
        <v>1</v>
      </c>
      <c r="C6" s="124"/>
      <c r="D6" s="124"/>
      <c r="E6" s="124"/>
      <c r="F6" s="124"/>
      <c r="G6" s="124"/>
      <c r="H6" s="124"/>
      <c r="I6" s="124"/>
      <c r="J6" s="124"/>
      <c r="K6" s="125"/>
    </row>
    <row r="7" spans="1:11" ht="15.75" customHeight="1" x14ac:dyDescent="0.25">
      <c r="A7" s="128"/>
      <c r="B7" s="124" t="s">
        <v>406</v>
      </c>
      <c r="C7" s="124"/>
      <c r="D7" s="124"/>
      <c r="E7" s="124"/>
      <c r="F7" s="124"/>
      <c r="G7" s="124"/>
      <c r="H7" s="124"/>
      <c r="I7" s="124"/>
      <c r="J7" s="124"/>
      <c r="K7" s="125"/>
    </row>
    <row r="8" spans="1:11" ht="15.75" x14ac:dyDescent="0.25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26"/>
    </row>
    <row r="9" spans="1:11" x14ac:dyDescent="0.25">
      <c r="A9" s="105" t="s">
        <v>3</v>
      </c>
      <c r="B9" s="105"/>
      <c r="C9" s="105"/>
      <c r="D9" s="105"/>
      <c r="E9" s="102" t="s">
        <v>405</v>
      </c>
      <c r="F9" s="102"/>
      <c r="G9" s="102"/>
      <c r="H9" s="102"/>
      <c r="I9" s="102"/>
      <c r="J9" s="102"/>
      <c r="K9" s="102"/>
    </row>
    <row r="10" spans="1:11" x14ac:dyDescent="0.25">
      <c r="A10" s="131" t="s">
        <v>4</v>
      </c>
      <c r="B10" s="132"/>
      <c r="C10" s="132"/>
      <c r="D10" s="133"/>
      <c r="E10" s="137" t="s">
        <v>27</v>
      </c>
      <c r="F10" s="138"/>
      <c r="G10" s="138"/>
      <c r="H10" s="138"/>
      <c r="I10" s="138"/>
      <c r="J10" s="138"/>
      <c r="K10" s="139"/>
    </row>
    <row r="11" spans="1:11" ht="25.5" customHeight="1" x14ac:dyDescent="0.25">
      <c r="A11" s="134"/>
      <c r="B11" s="135"/>
      <c r="C11" s="135"/>
      <c r="D11" s="136"/>
      <c r="E11" s="12" t="s">
        <v>5</v>
      </c>
      <c r="F11" s="12" t="s">
        <v>6</v>
      </c>
      <c r="G11" s="12" t="s">
        <v>7</v>
      </c>
      <c r="H11" s="12" t="s">
        <v>8</v>
      </c>
      <c r="I11" s="12" t="s">
        <v>9</v>
      </c>
      <c r="J11" s="127" t="s">
        <v>10</v>
      </c>
      <c r="K11" s="127"/>
    </row>
    <row r="12" spans="1:11" ht="15" customHeight="1" x14ac:dyDescent="0.25">
      <c r="A12" s="114" t="s">
        <v>11</v>
      </c>
      <c r="B12" s="115"/>
      <c r="C12" s="115"/>
      <c r="D12" s="116"/>
      <c r="E12" s="120">
        <f>'Пер.Мер. ППI'!E12</f>
        <v>268991</v>
      </c>
      <c r="F12" s="107">
        <f>'Пер.Мер. ППI'!G12</f>
        <v>258455</v>
      </c>
      <c r="G12" s="107">
        <f>'Пер.Мер. ППI'!H12</f>
        <v>266340</v>
      </c>
      <c r="H12" s="107">
        <f>'Пер.Мер. ППI'!I12</f>
        <v>266523</v>
      </c>
      <c r="I12" s="107">
        <f>'Пер.Мер. ППI'!J12</f>
        <v>270534</v>
      </c>
      <c r="J12" s="108">
        <f>'Пер.Мер. ППI'!K12</f>
        <v>274948</v>
      </c>
      <c r="K12" s="109"/>
    </row>
    <row r="13" spans="1:11" x14ac:dyDescent="0.25">
      <c r="A13" s="121" t="s">
        <v>12</v>
      </c>
      <c r="B13" s="122"/>
      <c r="C13" s="122"/>
      <c r="D13" s="123"/>
      <c r="E13" s="103"/>
      <c r="F13" s="107"/>
      <c r="G13" s="107"/>
      <c r="H13" s="107"/>
      <c r="I13" s="107"/>
      <c r="J13" s="110"/>
      <c r="K13" s="111"/>
    </row>
    <row r="14" spans="1:11" ht="15" customHeight="1" x14ac:dyDescent="0.25">
      <c r="A14" s="114" t="s">
        <v>14</v>
      </c>
      <c r="B14" s="115"/>
      <c r="C14" s="115"/>
      <c r="D14" s="116"/>
      <c r="E14" s="120">
        <f>'Пер.Мер. ППI'!E33</f>
        <v>359516</v>
      </c>
      <c r="F14" s="107">
        <f>'Пер.Мер. ППI'!G33</f>
        <v>464253</v>
      </c>
      <c r="G14" s="120">
        <f>'Пер.Мер. ППI'!H33</f>
        <v>88331</v>
      </c>
      <c r="H14" s="107">
        <f>'Пер.Мер. ППI'!I33</f>
        <v>124202</v>
      </c>
      <c r="I14" s="107">
        <f>'Пер.Мер. ППI'!J33</f>
        <v>8202</v>
      </c>
      <c r="J14" s="108">
        <f>'Пер.Мер. ППI'!K33</f>
        <v>8202</v>
      </c>
      <c r="K14" s="109"/>
    </row>
    <row r="15" spans="1:11" ht="30" customHeight="1" x14ac:dyDescent="0.25">
      <c r="A15" s="117" t="s">
        <v>15</v>
      </c>
      <c r="B15" s="118"/>
      <c r="C15" s="118"/>
      <c r="D15" s="119"/>
      <c r="E15" s="103"/>
      <c r="F15" s="107"/>
      <c r="G15" s="107"/>
      <c r="H15" s="107"/>
      <c r="I15" s="107"/>
      <c r="J15" s="110"/>
      <c r="K15" s="111"/>
    </row>
    <row r="16" spans="1:11" ht="15" customHeight="1" x14ac:dyDescent="0.25">
      <c r="A16" s="121" t="s">
        <v>16</v>
      </c>
      <c r="B16" s="122"/>
      <c r="C16" s="122"/>
      <c r="D16" s="123"/>
      <c r="E16" s="120">
        <f>'Пер.Мер. ППI'!E157</f>
        <v>33194</v>
      </c>
      <c r="F16" s="107">
        <f>'Пер.Мер. ППI'!G157</f>
        <v>23482</v>
      </c>
      <c r="G16" s="107">
        <f>'Пер.Мер. ППI'!H157</f>
        <v>29517</v>
      </c>
      <c r="H16" s="107">
        <f>'Пер.Мер. ППI'!I157</f>
        <v>29870</v>
      </c>
      <c r="I16" s="107">
        <f>'Пер.Мер. ППI'!J157</f>
        <v>30388</v>
      </c>
      <c r="J16" s="108">
        <f>'Пер.Мер. ППI'!K157</f>
        <v>30957</v>
      </c>
      <c r="K16" s="109"/>
    </row>
    <row r="17" spans="1:11" x14ac:dyDescent="0.25">
      <c r="A17" s="121" t="s">
        <v>17</v>
      </c>
      <c r="B17" s="122"/>
      <c r="C17" s="122"/>
      <c r="D17" s="123"/>
      <c r="E17" s="103"/>
      <c r="F17" s="107"/>
      <c r="G17" s="107"/>
      <c r="H17" s="107"/>
      <c r="I17" s="107"/>
      <c r="J17" s="110"/>
      <c r="K17" s="111"/>
    </row>
    <row r="18" spans="1:11" ht="15" customHeight="1" x14ac:dyDescent="0.25">
      <c r="A18" s="114" t="s">
        <v>18</v>
      </c>
      <c r="B18" s="115"/>
      <c r="C18" s="115"/>
      <c r="D18" s="116"/>
      <c r="E18" s="120">
        <f>'Пер.Мер. ППI'!E174</f>
        <v>1020497</v>
      </c>
      <c r="F18" s="107">
        <f>'Пер.Мер. ППI'!G174</f>
        <v>766455</v>
      </c>
      <c r="G18" s="107">
        <f>'Пер.Мер. ППI'!H174</f>
        <v>862089</v>
      </c>
      <c r="H18" s="107">
        <f>'Пер.Мер. ППI'!I174</f>
        <v>871474</v>
      </c>
      <c r="I18" s="107">
        <f>'Пер.Мер. ППI'!J174</f>
        <v>885640</v>
      </c>
      <c r="J18" s="108">
        <f>'Пер.Мер. ППI'!K174</f>
        <v>901222</v>
      </c>
      <c r="K18" s="109"/>
    </row>
    <row r="19" spans="1:11" x14ac:dyDescent="0.25">
      <c r="A19" s="117" t="s">
        <v>530</v>
      </c>
      <c r="B19" s="118"/>
      <c r="C19" s="118"/>
      <c r="D19" s="119"/>
      <c r="E19" s="103"/>
      <c r="F19" s="107"/>
      <c r="G19" s="107"/>
      <c r="H19" s="107"/>
      <c r="I19" s="107"/>
      <c r="J19" s="110"/>
      <c r="K19" s="111"/>
    </row>
    <row r="20" spans="1:11" ht="15" customHeight="1" x14ac:dyDescent="0.25">
      <c r="A20" s="121" t="s">
        <v>19</v>
      </c>
      <c r="B20" s="122"/>
      <c r="C20" s="122"/>
      <c r="D20" s="123"/>
      <c r="E20" s="120">
        <f>'Пер.Мер. ППI'!E211</f>
        <v>14096</v>
      </c>
      <c r="F20" s="107">
        <f>'Пер.Мер. ППI'!G211</f>
        <v>14798</v>
      </c>
      <c r="G20" s="107">
        <f>'Пер.Мер. ППI'!H211</f>
        <v>13165</v>
      </c>
      <c r="H20" s="107">
        <f>'Пер.Мер. ППI'!I211</f>
        <v>15479</v>
      </c>
      <c r="I20" s="107">
        <f>'Пер.Мер. ППI'!J211</f>
        <v>15479</v>
      </c>
      <c r="J20" s="108">
        <f>'Пер.Мер. ППI'!K211</f>
        <v>15479</v>
      </c>
      <c r="K20" s="109"/>
    </row>
    <row r="21" spans="1:11" ht="30" customHeight="1" x14ac:dyDescent="0.25">
      <c r="A21" s="121" t="s">
        <v>20</v>
      </c>
      <c r="B21" s="122"/>
      <c r="C21" s="122"/>
      <c r="D21" s="123"/>
      <c r="E21" s="103"/>
      <c r="F21" s="107"/>
      <c r="G21" s="107"/>
      <c r="H21" s="107"/>
      <c r="I21" s="107"/>
      <c r="J21" s="110"/>
      <c r="K21" s="111"/>
    </row>
    <row r="22" spans="1:11" ht="15" customHeight="1" x14ac:dyDescent="0.25">
      <c r="A22" s="114" t="s">
        <v>21</v>
      </c>
      <c r="B22" s="115"/>
      <c r="C22" s="115"/>
      <c r="D22" s="116"/>
      <c r="E22" s="120">
        <f>'Пер.Мер. ППI'!E222</f>
        <v>45313</v>
      </c>
      <c r="F22" s="107">
        <f>'Пер.Мер. ППI'!G222</f>
        <v>26886</v>
      </c>
      <c r="G22" s="107">
        <f>'Пер.Мер. ППI'!H222</f>
        <v>43296</v>
      </c>
      <c r="H22" s="107">
        <f>'Пер.Мер. ППI'!I222</f>
        <v>43090</v>
      </c>
      <c r="I22" s="107">
        <f>'Пер.Мер. ППI'!J222</f>
        <v>43090</v>
      </c>
      <c r="J22" s="108">
        <f>'Пер.Мер. ППI'!K222</f>
        <v>43090</v>
      </c>
      <c r="K22" s="109"/>
    </row>
    <row r="23" spans="1:11" ht="26.25" customHeight="1" x14ac:dyDescent="0.25">
      <c r="A23" s="117" t="s">
        <v>22</v>
      </c>
      <c r="B23" s="118"/>
      <c r="C23" s="118"/>
      <c r="D23" s="119"/>
      <c r="E23" s="103"/>
      <c r="F23" s="107"/>
      <c r="G23" s="107"/>
      <c r="H23" s="107"/>
      <c r="I23" s="107"/>
      <c r="J23" s="110"/>
      <c r="K23" s="111"/>
    </row>
    <row r="24" spans="1:11" x14ac:dyDescent="0.25">
      <c r="A24" s="112" t="s">
        <v>23</v>
      </c>
      <c r="B24" s="112"/>
      <c r="C24" s="113" t="s">
        <v>24</v>
      </c>
      <c r="D24" s="113" t="s">
        <v>25</v>
      </c>
      <c r="E24" s="103" t="s">
        <v>26</v>
      </c>
      <c r="F24" s="103" t="s">
        <v>27</v>
      </c>
      <c r="G24" s="103"/>
      <c r="H24" s="103"/>
      <c r="I24" s="103"/>
      <c r="J24" s="103"/>
      <c r="K24" s="103"/>
    </row>
    <row r="25" spans="1:11" ht="25.5" x14ac:dyDescent="0.25">
      <c r="A25" s="102"/>
      <c r="B25" s="102"/>
      <c r="C25" s="103"/>
      <c r="D25" s="103"/>
      <c r="E25" s="103"/>
      <c r="F25" s="12" t="s">
        <v>6</v>
      </c>
      <c r="G25" s="12" t="s">
        <v>7</v>
      </c>
      <c r="H25" s="12" t="s">
        <v>8</v>
      </c>
      <c r="I25" s="12" t="s">
        <v>9</v>
      </c>
      <c r="J25" s="12" t="s">
        <v>10</v>
      </c>
      <c r="K25" s="12" t="s">
        <v>28</v>
      </c>
    </row>
    <row r="26" spans="1:11" ht="25.5" x14ac:dyDescent="0.25">
      <c r="A26" s="102"/>
      <c r="B26" s="102"/>
      <c r="C26" s="103" t="s">
        <v>29</v>
      </c>
      <c r="D26" s="103" t="s">
        <v>405</v>
      </c>
      <c r="E26" s="11" t="s">
        <v>30</v>
      </c>
      <c r="F26" s="71">
        <f>'Пер.Мер. ППI'!G12+'Пер.Мер. ППI'!G33+'Пер.Мер. ППI'!G157+'Пер.Мер. ППI'!G174+'Пер.Мер. ППI'!G211+'Пер.Мер. ППI'!G222</f>
        <v>1554329</v>
      </c>
      <c r="G26" s="71">
        <f>'Пер.Мер. ППI'!H12+'Пер.Мер. ППI'!H33+'Пер.Мер. ППI'!H157+'Пер.Мер. ППI'!H174+'Пер.Мер. ППI'!H211+'Пер.Мер. ППI'!H222</f>
        <v>1302738</v>
      </c>
      <c r="H26" s="71">
        <f>'Пер.Мер. ППI'!I12+'Пер.Мер. ППI'!I33+'Пер.Мер. ППI'!I157+'Пер.Мер. ППI'!I174+'Пер.Мер. ППI'!I211+'Пер.Мер. ППI'!I222</f>
        <v>1350638</v>
      </c>
      <c r="I26" s="71">
        <f>'Пер.Мер. ППI'!J12+'Пер.Мер. ППI'!J33+'Пер.Мер. ППI'!J157+'Пер.Мер. ППI'!J174+'Пер.Мер. ППI'!J211+'Пер.Мер. ППI'!J222</f>
        <v>1253333</v>
      </c>
      <c r="J26" s="71">
        <f>'Пер.Мер. ППI'!K12+'Пер.Мер. ППI'!K33+'Пер.Мер. ППI'!K157+'Пер.Мер. ППI'!K174+'Пер.Мер. ППI'!K211+'Пер.Мер. ППI'!K222</f>
        <v>1273898</v>
      </c>
      <c r="K26" s="71">
        <f>'Пер.Мер. ППI'!F12+'Пер.Мер. ППI'!F33+'Пер.Мер. ППI'!F157+'Пер.Мер. ППI'!F174+'Пер.Мер. ППI'!F211+'Пер.Мер. ППI'!F222</f>
        <v>6734936</v>
      </c>
    </row>
    <row r="27" spans="1:11" ht="38.25" x14ac:dyDescent="0.25">
      <c r="A27" s="102"/>
      <c r="B27" s="102"/>
      <c r="C27" s="103"/>
      <c r="D27" s="103"/>
      <c r="E27" s="8" t="s">
        <v>31</v>
      </c>
      <c r="F27" s="71">
        <f>'Пер.Мер. ППI'!G13+'Пер.Мер. ППI'!G34+'Пер.Мер. ППI'!G158+'Пер.Мер. ППI'!G175+'Пер.Мер. ППI'!G212+'Пер.Мер. ППI'!G223</f>
        <v>63700</v>
      </c>
      <c r="G27" s="71">
        <f>'Пер.Мер. ППI'!H13+'Пер.Мер. ППI'!H34+'Пер.Мер. ППI'!H158+'Пер.Мер. ППI'!H175+'Пер.Мер. ППI'!H212+'Пер.Мер. ППI'!H223</f>
        <v>9800</v>
      </c>
      <c r="H27" s="71">
        <f>'Пер.Мер. ППI'!I13+'Пер.Мер. ППI'!I34+'Пер.Мер. ППI'!I158+'Пер.Мер. ППI'!I175+'Пер.Мер. ППI'!I212+'Пер.Мер. ППI'!I223</f>
        <v>0</v>
      </c>
      <c r="I27" s="71">
        <f>'Пер.Мер. ППI'!J13+'Пер.Мер. ППI'!J34+'Пер.Мер. ППI'!J158+'Пер.Мер. ППI'!J175+'Пер.Мер. ППI'!J212+'Пер.Мер. ППI'!J223</f>
        <v>0</v>
      </c>
      <c r="J27" s="71">
        <f>'Пер.Мер. ППI'!K13+'Пер.Мер. ППI'!K34+'Пер.Мер. ППI'!K158+'Пер.Мер. ППI'!K175+'Пер.Мер. ППI'!K212+'Пер.Мер. ППI'!K223</f>
        <v>0</v>
      </c>
      <c r="K27" s="71">
        <f>'Пер.Мер. ППI'!F13+'Пер.Мер. ППI'!F34+'Пер.Мер. ППI'!F158+'Пер.Мер. ППI'!F175+'Пер.Мер. ППI'!F212+'Пер.Мер. ППI'!F223</f>
        <v>73500</v>
      </c>
    </row>
    <row r="28" spans="1:11" ht="38.25" x14ac:dyDescent="0.25">
      <c r="A28" s="102"/>
      <c r="B28" s="102"/>
      <c r="C28" s="103"/>
      <c r="D28" s="103"/>
      <c r="E28" s="8" t="s">
        <v>32</v>
      </c>
      <c r="F28" s="71">
        <f>'Пер.Мер. ППI'!G14+'Пер.Мер. ППI'!G35+'Пер.Мер. ППI'!G159+'Пер.Мер. ППI'!G176+'Пер.Мер. ППI'!G213+'Пер.Мер. ППI'!G224</f>
        <v>182861</v>
      </c>
      <c r="G28" s="71">
        <f>'Пер.Мер. ППI'!H14+'Пер.Мер. ППI'!H35+'Пер.Мер. ППI'!H159+'Пер.Мер. ППI'!H176+'Пер.Мер. ППI'!H213+'Пер.Мер. ППI'!H224</f>
        <v>5440</v>
      </c>
      <c r="H28" s="71">
        <f>'Пер.Мер. ППI'!I14+'Пер.Мер. ППI'!I35+'Пер.Мер. ППI'!I159+'Пер.Мер. ППI'!I176+'Пер.Мер. ППI'!I213+'Пер.Мер. ППI'!I224</f>
        <v>0</v>
      </c>
      <c r="I28" s="71">
        <f>'Пер.Мер. ППI'!J14+'Пер.Мер. ППI'!J35+'Пер.Мер. ППI'!J159+'Пер.Мер. ППI'!J176+'Пер.Мер. ППI'!J213+'Пер.Мер. ППI'!J224</f>
        <v>0</v>
      </c>
      <c r="J28" s="71">
        <f>'Пер.Мер. ППI'!K14+'Пер.Мер. ППI'!K35+'Пер.Мер. ППI'!K159+'Пер.Мер. ППI'!K176+'Пер.Мер. ППI'!K213+'Пер.Мер. ППI'!K224</f>
        <v>0</v>
      </c>
      <c r="K28" s="71">
        <f>'Пер.Мер. ППI'!F14+'Пер.Мер. ППI'!F35+'Пер.Мер. ППI'!F159+'Пер.Мер. ППI'!F176+'Пер.Мер. ППI'!F213+'Пер.Мер. ППI'!F224</f>
        <v>188301</v>
      </c>
    </row>
    <row r="29" spans="1:11" ht="38.25" x14ac:dyDescent="0.25">
      <c r="A29" s="102"/>
      <c r="B29" s="102"/>
      <c r="C29" s="103"/>
      <c r="D29" s="103"/>
      <c r="E29" s="8" t="s">
        <v>33</v>
      </c>
      <c r="F29" s="71">
        <f>'Пер.Мер. ППI'!G15+'Пер.Мер. ППI'!G36+'Пер.Мер. ППI'!G160+'Пер.Мер. ППI'!G177+'Пер.Мер. ППI'!G214+'Пер.Мер. ППI'!G225</f>
        <v>1162326</v>
      </c>
      <c r="G29" s="74">
        <f>'Пер.Мер. ППI'!H15+'Пер.Мер. ППI'!H36+'Пер.Мер. ППI'!H160+'Пер.Мер. ППI'!H177+'Пер.Мер. ППI'!H214+'Пер.Мер. ППI'!H225</f>
        <v>1117543</v>
      </c>
      <c r="H29" s="71">
        <f>'Пер.Мер. ППI'!I15+'Пер.Мер. ППI'!I36+'Пер.Мер. ППI'!I160+'Пер.Мер. ППI'!I177+'Пер.Мер. ППI'!I214+'Пер.Мер. ППI'!I225</f>
        <v>1163687</v>
      </c>
      <c r="I29" s="71">
        <f>'Пер.Мер. ППI'!J15+'Пер.Мер. ППI'!J36+'Пер.Мер. ППI'!J160+'Пер.Мер. ППI'!J177+'Пер.Мер. ППI'!J214+'Пер.Мер. ППI'!J225</f>
        <v>1047687</v>
      </c>
      <c r="J29" s="71">
        <f>'Пер.Мер. ППI'!K15+'Пер.Мер. ППI'!K36+'Пер.Мер. ППI'!K160+'Пер.Мер. ППI'!K177+'Пер.Мер. ППI'!K214+'Пер.Мер. ППI'!K225</f>
        <v>1047687</v>
      </c>
      <c r="K29" s="71">
        <f>'Пер.Мер. ППI'!F15+'Пер.Мер. ППI'!F36+'Пер.Мер. ППI'!F160+'Пер.Мер. ППI'!F177+'Пер.Мер. ППI'!F214+'Пер.Мер. ППI'!F225</f>
        <v>5538930</v>
      </c>
    </row>
    <row r="30" spans="1:11" ht="25.5" x14ac:dyDescent="0.25">
      <c r="A30" s="102"/>
      <c r="B30" s="102"/>
      <c r="C30" s="103"/>
      <c r="D30" s="103"/>
      <c r="E30" s="8" t="s">
        <v>250</v>
      </c>
      <c r="F30" s="71">
        <f>'Пер.Мер. ППI'!G16+'Пер.Мер. ППI'!G37+'Пер.Мер. ППI'!G161+'Пер.Мер. ППI'!G178+'Пер.Мер. ППI'!G215+'Пер.Мер. ППI'!G226</f>
        <v>145442</v>
      </c>
      <c r="G30" s="71">
        <f>'Пер.Мер. ППI'!H16+'Пер.Мер. ППI'!H37+'Пер.Мер. ППI'!H161+'Пер.Мер. ППI'!H178+'Пер.Мер. ППI'!H215+'Пер.Мер. ППI'!H226</f>
        <v>169955</v>
      </c>
      <c r="H30" s="71">
        <f>'Пер.Мер. ППI'!I16+'Пер.Мер. ППI'!I37+'Пер.Мер. ППI'!I161+'Пер.Мер. ППI'!I178+'Пер.Мер. ППI'!I215+'Пер.Мер. ППI'!I226</f>
        <v>186951</v>
      </c>
      <c r="I30" s="71">
        <f>'Пер.Мер. ППI'!J16+'Пер.Мер. ППI'!J37+'Пер.Мер. ППI'!J161+'Пер.Мер. ППI'!J178+'Пер.Мер. ППI'!J215+'Пер.Мер. ППI'!J226</f>
        <v>205646</v>
      </c>
      <c r="J30" s="71">
        <f>'Пер.Мер. ППI'!K16+'Пер.Мер. ППI'!K37+'Пер.Мер. ППI'!K161+'Пер.Мер. ППI'!K178+'Пер.Мер. ППI'!K215+'Пер.Мер. ППI'!K226</f>
        <v>226211</v>
      </c>
      <c r="K30" s="71">
        <f>'Пер.Мер. ППI'!F16+'Пер.Мер. ППI'!F37+'Пер.Мер. ППI'!F161+'Пер.Мер. ППI'!F178+'Пер.Мер. ППI'!F215+'Пер.Мер. ППI'!F226</f>
        <v>934205</v>
      </c>
    </row>
    <row r="31" spans="1:11" ht="25.5" x14ac:dyDescent="0.25">
      <c r="A31" s="105" t="s">
        <v>34</v>
      </c>
      <c r="B31" s="105"/>
      <c r="C31" s="105"/>
      <c r="D31" s="105"/>
      <c r="E31" s="10" t="s">
        <v>35</v>
      </c>
      <c r="F31" s="10" t="s">
        <v>6</v>
      </c>
      <c r="G31" s="10" t="s">
        <v>7</v>
      </c>
      <c r="H31" s="10" t="s">
        <v>8</v>
      </c>
      <c r="I31" s="10" t="s">
        <v>9</v>
      </c>
      <c r="J31" s="106" t="s">
        <v>10</v>
      </c>
      <c r="K31" s="106"/>
    </row>
    <row r="32" spans="1:11" ht="25.5" customHeight="1" x14ac:dyDescent="0.25">
      <c r="A32" s="72" t="s">
        <v>36</v>
      </c>
      <c r="B32" s="102" t="s">
        <v>37</v>
      </c>
      <c r="C32" s="102"/>
      <c r="D32" s="102"/>
      <c r="E32" s="6" t="s">
        <v>38</v>
      </c>
      <c r="F32" s="6">
        <v>1405</v>
      </c>
      <c r="G32" s="6">
        <v>1407</v>
      </c>
      <c r="H32" s="6">
        <v>1409</v>
      </c>
      <c r="I32" s="6">
        <v>1411</v>
      </c>
      <c r="J32" s="103">
        <v>1412</v>
      </c>
      <c r="K32" s="103"/>
    </row>
    <row r="33" spans="1:11" ht="27" customHeight="1" x14ac:dyDescent="0.25">
      <c r="A33" s="72" t="s">
        <v>39</v>
      </c>
      <c r="B33" s="102" t="s">
        <v>40</v>
      </c>
      <c r="C33" s="102"/>
      <c r="D33" s="102"/>
      <c r="E33" s="6" t="s">
        <v>38</v>
      </c>
      <c r="F33" s="6">
        <v>1555</v>
      </c>
      <c r="G33" s="6">
        <v>1557</v>
      </c>
      <c r="H33" s="6">
        <v>1558</v>
      </c>
      <c r="I33" s="6">
        <v>1559</v>
      </c>
      <c r="J33" s="103">
        <v>1560</v>
      </c>
      <c r="K33" s="103"/>
    </row>
    <row r="34" spans="1:11" ht="58.5" customHeight="1" x14ac:dyDescent="0.25">
      <c r="A34" s="72" t="s">
        <v>41</v>
      </c>
      <c r="B34" s="102" t="s">
        <v>42</v>
      </c>
      <c r="C34" s="102"/>
      <c r="D34" s="102"/>
      <c r="E34" s="6" t="s">
        <v>43</v>
      </c>
      <c r="F34" s="6">
        <v>8.4</v>
      </c>
      <c r="G34" s="6">
        <v>16.899999999999999</v>
      </c>
      <c r="H34" s="6">
        <v>17.100000000000001</v>
      </c>
      <c r="I34" s="6">
        <v>17.8</v>
      </c>
      <c r="J34" s="103">
        <v>25.6</v>
      </c>
      <c r="K34" s="103"/>
    </row>
    <row r="35" spans="1:11" ht="54.75" customHeight="1" x14ac:dyDescent="0.25">
      <c r="A35" s="72" t="s">
        <v>44</v>
      </c>
      <c r="B35" s="102" t="s">
        <v>45</v>
      </c>
      <c r="C35" s="102"/>
      <c r="D35" s="102"/>
      <c r="E35" s="6" t="s">
        <v>43</v>
      </c>
      <c r="F35" s="6">
        <v>100</v>
      </c>
      <c r="G35" s="6">
        <v>0</v>
      </c>
      <c r="H35" s="6">
        <v>0</v>
      </c>
      <c r="I35" s="6">
        <v>0</v>
      </c>
      <c r="J35" s="103">
        <v>0</v>
      </c>
      <c r="K35" s="103"/>
    </row>
    <row r="36" spans="1:11" ht="27" customHeight="1" x14ac:dyDescent="0.25">
      <c r="A36" s="72" t="s">
        <v>46</v>
      </c>
      <c r="B36" s="102" t="s">
        <v>47</v>
      </c>
      <c r="C36" s="102"/>
      <c r="D36" s="102"/>
      <c r="E36" s="6" t="s">
        <v>43</v>
      </c>
      <c r="F36" s="6">
        <v>41</v>
      </c>
      <c r="G36" s="6">
        <v>44</v>
      </c>
      <c r="H36" s="6">
        <v>47</v>
      </c>
      <c r="I36" s="6">
        <v>50</v>
      </c>
      <c r="J36" s="103">
        <v>52</v>
      </c>
      <c r="K36" s="103"/>
    </row>
    <row r="37" spans="1:11" ht="27" customHeight="1" x14ac:dyDescent="0.25">
      <c r="A37" s="72" t="s">
        <v>48</v>
      </c>
      <c r="B37" s="102" t="s">
        <v>49</v>
      </c>
      <c r="C37" s="102"/>
      <c r="D37" s="102"/>
      <c r="E37" s="6" t="s">
        <v>43</v>
      </c>
      <c r="F37" s="6">
        <v>29</v>
      </c>
      <c r="G37" s="6">
        <v>31.5</v>
      </c>
      <c r="H37" s="6">
        <v>34</v>
      </c>
      <c r="I37" s="6">
        <v>36.5</v>
      </c>
      <c r="J37" s="103">
        <v>39</v>
      </c>
      <c r="K37" s="103"/>
    </row>
    <row r="38" spans="1:11" ht="27" customHeight="1" x14ac:dyDescent="0.25">
      <c r="A38" s="72" t="s">
        <v>50</v>
      </c>
      <c r="B38" s="102" t="s">
        <v>51</v>
      </c>
      <c r="C38" s="102"/>
      <c r="D38" s="102"/>
      <c r="E38" s="6" t="s">
        <v>52</v>
      </c>
      <c r="F38" s="6">
        <v>100</v>
      </c>
      <c r="G38" s="6">
        <v>100</v>
      </c>
      <c r="H38" s="6">
        <v>100</v>
      </c>
      <c r="I38" s="6">
        <v>100</v>
      </c>
      <c r="J38" s="103">
        <v>100</v>
      </c>
      <c r="K38" s="103"/>
    </row>
    <row r="39" spans="1:11" ht="27" customHeight="1" x14ac:dyDescent="0.25">
      <c r="A39" s="72" t="s">
        <v>53</v>
      </c>
      <c r="B39" s="102" t="s">
        <v>54</v>
      </c>
      <c r="C39" s="102"/>
      <c r="D39" s="102"/>
      <c r="E39" s="6" t="s">
        <v>52</v>
      </c>
      <c r="F39" s="6">
        <v>100</v>
      </c>
      <c r="G39" s="6">
        <v>100</v>
      </c>
      <c r="H39" s="6">
        <v>100</v>
      </c>
      <c r="I39" s="6">
        <v>100</v>
      </c>
      <c r="J39" s="103">
        <v>100</v>
      </c>
      <c r="K39" s="103"/>
    </row>
    <row r="40" spans="1:11" ht="27.75" customHeight="1" x14ac:dyDescent="0.25">
      <c r="A40" s="72" t="s">
        <v>55</v>
      </c>
      <c r="B40" s="102" t="s">
        <v>56</v>
      </c>
      <c r="C40" s="102"/>
      <c r="D40" s="102"/>
      <c r="E40" s="6" t="s">
        <v>57</v>
      </c>
      <c r="F40" s="6">
        <v>1</v>
      </c>
      <c r="G40" s="6">
        <v>0</v>
      </c>
      <c r="H40" s="6">
        <v>1</v>
      </c>
      <c r="I40" s="6">
        <v>0</v>
      </c>
      <c r="J40" s="103">
        <v>0</v>
      </c>
      <c r="K40" s="103"/>
    </row>
    <row r="41" spans="1:11" ht="42" customHeight="1" x14ac:dyDescent="0.25">
      <c r="A41" s="72" t="s">
        <v>58</v>
      </c>
      <c r="B41" s="102" t="s">
        <v>59</v>
      </c>
      <c r="C41" s="102"/>
      <c r="D41" s="102"/>
      <c r="E41" s="6" t="s">
        <v>57</v>
      </c>
      <c r="F41" s="6">
        <v>0</v>
      </c>
      <c r="G41" s="6">
        <v>1</v>
      </c>
      <c r="H41" s="6">
        <v>0</v>
      </c>
      <c r="I41" s="6">
        <v>0</v>
      </c>
      <c r="J41" s="103">
        <v>0</v>
      </c>
      <c r="K41" s="103"/>
    </row>
    <row r="42" spans="1:11" ht="40.5" customHeight="1" x14ac:dyDescent="0.25">
      <c r="A42" s="72" t="s">
        <v>60</v>
      </c>
      <c r="B42" s="102" t="s">
        <v>61</v>
      </c>
      <c r="C42" s="102"/>
      <c r="D42" s="102"/>
      <c r="E42" s="6" t="s">
        <v>57</v>
      </c>
      <c r="F42" s="6">
        <v>0</v>
      </c>
      <c r="G42" s="6">
        <v>1</v>
      </c>
      <c r="H42" s="6">
        <v>0</v>
      </c>
      <c r="I42" s="6">
        <v>0</v>
      </c>
      <c r="J42" s="103">
        <v>0</v>
      </c>
      <c r="K42" s="103"/>
    </row>
    <row r="43" spans="1:11" ht="27" customHeight="1" x14ac:dyDescent="0.25">
      <c r="A43" s="72" t="s">
        <v>62</v>
      </c>
      <c r="B43" s="102" t="s">
        <v>63</v>
      </c>
      <c r="C43" s="102"/>
      <c r="D43" s="102"/>
      <c r="E43" s="6" t="s">
        <v>57</v>
      </c>
      <c r="F43" s="6">
        <v>3</v>
      </c>
      <c r="G43" s="6">
        <v>2</v>
      </c>
      <c r="H43" s="6">
        <v>0</v>
      </c>
      <c r="I43" s="6">
        <v>0</v>
      </c>
      <c r="J43" s="103">
        <v>0</v>
      </c>
      <c r="K43" s="103"/>
    </row>
    <row r="44" spans="1:11" ht="27" customHeight="1" x14ac:dyDescent="0.25">
      <c r="A44" s="72" t="s">
        <v>64</v>
      </c>
      <c r="B44" s="102" t="s">
        <v>65</v>
      </c>
      <c r="C44" s="102"/>
      <c r="D44" s="102"/>
      <c r="E44" s="6" t="s">
        <v>43</v>
      </c>
      <c r="F44" s="6">
        <v>100</v>
      </c>
      <c r="G44" s="6">
        <v>100</v>
      </c>
      <c r="H44" s="6">
        <v>100</v>
      </c>
      <c r="I44" s="6">
        <v>100</v>
      </c>
      <c r="J44" s="103">
        <v>100</v>
      </c>
      <c r="K44" s="103"/>
    </row>
    <row r="45" spans="1:11" ht="27" customHeight="1" x14ac:dyDescent="0.25">
      <c r="A45" s="72" t="s">
        <v>66</v>
      </c>
      <c r="B45" s="102" t="s">
        <v>67</v>
      </c>
      <c r="C45" s="102"/>
      <c r="D45" s="102"/>
      <c r="E45" s="6" t="s">
        <v>57</v>
      </c>
      <c r="F45" s="6">
        <v>115</v>
      </c>
      <c r="G45" s="6">
        <v>120</v>
      </c>
      <c r="H45" s="6">
        <v>125</v>
      </c>
      <c r="I45" s="6">
        <v>130</v>
      </c>
      <c r="J45" s="103">
        <v>140</v>
      </c>
      <c r="K45" s="103"/>
    </row>
    <row r="46" spans="1:11" ht="39.75" customHeight="1" x14ac:dyDescent="0.25">
      <c r="A46" s="72" t="s">
        <v>68</v>
      </c>
      <c r="B46" s="102" t="s">
        <v>69</v>
      </c>
      <c r="C46" s="102"/>
      <c r="D46" s="102"/>
      <c r="E46" s="6" t="s">
        <v>43</v>
      </c>
      <c r="F46" s="6">
        <v>8</v>
      </c>
      <c r="G46" s="6">
        <v>9.5</v>
      </c>
      <c r="H46" s="6">
        <v>11</v>
      </c>
      <c r="I46" s="6">
        <v>15</v>
      </c>
      <c r="J46" s="103">
        <v>15.5</v>
      </c>
      <c r="K46" s="103"/>
    </row>
    <row r="47" spans="1:11" ht="27" customHeight="1" x14ac:dyDescent="0.25">
      <c r="A47" s="72" t="s">
        <v>70</v>
      </c>
      <c r="B47" s="102" t="s">
        <v>71</v>
      </c>
      <c r="C47" s="102"/>
      <c r="D47" s="102"/>
      <c r="E47" s="6" t="s">
        <v>57</v>
      </c>
      <c r="F47" s="6">
        <v>57</v>
      </c>
      <c r="G47" s="6">
        <v>60</v>
      </c>
      <c r="H47" s="6">
        <v>63</v>
      </c>
      <c r="I47" s="6">
        <v>67</v>
      </c>
      <c r="J47" s="103">
        <v>70</v>
      </c>
      <c r="K47" s="103"/>
    </row>
    <row r="48" spans="1:11" ht="41.25" customHeight="1" x14ac:dyDescent="0.25">
      <c r="A48" s="72" t="s">
        <v>72</v>
      </c>
      <c r="B48" s="102" t="s">
        <v>73</v>
      </c>
      <c r="C48" s="102"/>
      <c r="D48" s="102"/>
      <c r="E48" s="6" t="s">
        <v>43</v>
      </c>
      <c r="F48" s="6">
        <v>36.5</v>
      </c>
      <c r="G48" s="6">
        <v>38.5</v>
      </c>
      <c r="H48" s="6">
        <v>40.5</v>
      </c>
      <c r="I48" s="6">
        <v>43.6</v>
      </c>
      <c r="J48" s="103">
        <v>45.1</v>
      </c>
      <c r="K48" s="103"/>
    </row>
    <row r="49" spans="1:11" ht="27" customHeight="1" x14ac:dyDescent="0.25">
      <c r="A49" s="72" t="s">
        <v>74</v>
      </c>
      <c r="B49" s="102" t="s">
        <v>75</v>
      </c>
      <c r="C49" s="102"/>
      <c r="D49" s="102"/>
      <c r="E49" s="6" t="s">
        <v>554</v>
      </c>
      <c r="F49" s="6">
        <v>90.1</v>
      </c>
      <c r="G49" s="6">
        <v>97.44</v>
      </c>
      <c r="H49" s="6">
        <v>104.78</v>
      </c>
      <c r="I49" s="6">
        <v>115.01</v>
      </c>
      <c r="J49" s="103">
        <v>121.25</v>
      </c>
      <c r="K49" s="103"/>
    </row>
    <row r="50" spans="1:11" ht="27" customHeight="1" x14ac:dyDescent="0.25">
      <c r="A50" s="72" t="s">
        <v>77</v>
      </c>
      <c r="B50" s="102" t="s">
        <v>78</v>
      </c>
      <c r="C50" s="102"/>
      <c r="D50" s="102"/>
      <c r="E50" s="6" t="s">
        <v>43</v>
      </c>
      <c r="F50" s="6">
        <v>73</v>
      </c>
      <c r="G50" s="6">
        <v>77</v>
      </c>
      <c r="H50" s="6">
        <v>81</v>
      </c>
      <c r="I50" s="6">
        <v>85</v>
      </c>
      <c r="J50" s="103">
        <v>86</v>
      </c>
      <c r="K50" s="103"/>
    </row>
    <row r="51" spans="1:11" ht="27" customHeight="1" x14ac:dyDescent="0.25">
      <c r="A51" s="72" t="s">
        <v>79</v>
      </c>
      <c r="B51" s="102" t="s">
        <v>80</v>
      </c>
      <c r="C51" s="102"/>
      <c r="D51" s="102"/>
      <c r="E51" s="6" t="s">
        <v>43</v>
      </c>
      <c r="F51" s="6">
        <v>21.2</v>
      </c>
      <c r="G51" s="6">
        <v>23</v>
      </c>
      <c r="H51" s="6">
        <v>25.3</v>
      </c>
      <c r="I51" s="6">
        <v>28.9</v>
      </c>
      <c r="J51" s="103">
        <v>31.4</v>
      </c>
      <c r="K51" s="103"/>
    </row>
    <row r="52" spans="1:11" ht="25.5" customHeight="1" x14ac:dyDescent="0.25">
      <c r="A52" s="72" t="s">
        <v>81</v>
      </c>
      <c r="B52" s="102" t="s">
        <v>404</v>
      </c>
      <c r="C52" s="102"/>
      <c r="D52" s="102"/>
      <c r="E52" s="6" t="s">
        <v>57</v>
      </c>
      <c r="F52" s="6">
        <v>1726</v>
      </c>
      <c r="G52" s="6">
        <v>1727</v>
      </c>
      <c r="H52" s="6">
        <v>1728</v>
      </c>
      <c r="I52" s="6">
        <v>1729</v>
      </c>
      <c r="J52" s="103">
        <v>1730</v>
      </c>
      <c r="K52" s="103"/>
    </row>
    <row r="53" spans="1:11" ht="29.25" customHeight="1" x14ac:dyDescent="0.25">
      <c r="A53" s="72" t="s">
        <v>82</v>
      </c>
      <c r="B53" s="102" t="s">
        <v>83</v>
      </c>
      <c r="C53" s="102"/>
      <c r="D53" s="102"/>
      <c r="E53" s="61" t="s">
        <v>76</v>
      </c>
      <c r="F53" s="6">
        <v>126.1</v>
      </c>
      <c r="G53" s="6">
        <v>126.7</v>
      </c>
      <c r="H53" s="6">
        <v>127.1</v>
      </c>
      <c r="I53" s="6">
        <v>127.4</v>
      </c>
      <c r="J53" s="103">
        <v>127.5</v>
      </c>
      <c r="K53" s="103"/>
    </row>
    <row r="54" spans="1:11" ht="54" customHeight="1" x14ac:dyDescent="0.25">
      <c r="A54" s="72" t="s">
        <v>84</v>
      </c>
      <c r="B54" s="102" t="s">
        <v>85</v>
      </c>
      <c r="C54" s="102"/>
      <c r="D54" s="102"/>
      <c r="E54" s="6" t="s">
        <v>43</v>
      </c>
      <c r="F54" s="6">
        <v>25</v>
      </c>
      <c r="G54" s="6">
        <v>30</v>
      </c>
      <c r="H54" s="6">
        <v>30.3</v>
      </c>
      <c r="I54" s="6">
        <v>30.6</v>
      </c>
      <c r="J54" s="103">
        <v>30.9</v>
      </c>
      <c r="K54" s="103"/>
    </row>
    <row r="55" spans="1:11" ht="57" customHeight="1" x14ac:dyDescent="0.25">
      <c r="A55" s="72" t="s">
        <v>86</v>
      </c>
      <c r="B55" s="102" t="s">
        <v>87</v>
      </c>
      <c r="C55" s="102"/>
      <c r="D55" s="102"/>
      <c r="E55" s="6" t="s">
        <v>43</v>
      </c>
      <c r="F55" s="6">
        <v>40</v>
      </c>
      <c r="G55" s="6">
        <v>50</v>
      </c>
      <c r="H55" s="6">
        <v>50.3</v>
      </c>
      <c r="I55" s="6">
        <v>50.6</v>
      </c>
      <c r="J55" s="103">
        <v>50.9</v>
      </c>
      <c r="K55" s="103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x14ac:dyDescent="0.25">
      <c r="A57" s="2"/>
    </row>
    <row r="58" spans="1:11" ht="66" customHeight="1" x14ac:dyDescent="0.25">
      <c r="A58" s="104" t="s">
        <v>563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</row>
  </sheetData>
  <mergeCells count="118">
    <mergeCell ref="A4:H4"/>
    <mergeCell ref="A13:D13"/>
    <mergeCell ref="E12:E13"/>
    <mergeCell ref="F12:F13"/>
    <mergeCell ref="G12:G13"/>
    <mergeCell ref="H12:H13"/>
    <mergeCell ref="I12:I13"/>
    <mergeCell ref="K5:K8"/>
    <mergeCell ref="A9:D9"/>
    <mergeCell ref="E9:K9"/>
    <mergeCell ref="J11:K11"/>
    <mergeCell ref="A12:D12"/>
    <mergeCell ref="J12:K13"/>
    <mergeCell ref="A5:A8"/>
    <mergeCell ref="B5:J5"/>
    <mergeCell ref="B6:J6"/>
    <mergeCell ref="B7:J7"/>
    <mergeCell ref="B8:J8"/>
    <mergeCell ref="A10:D11"/>
    <mergeCell ref="E10:K10"/>
    <mergeCell ref="I14:I15"/>
    <mergeCell ref="J14:K15"/>
    <mergeCell ref="A16:D16"/>
    <mergeCell ref="A17:D17"/>
    <mergeCell ref="E16:E17"/>
    <mergeCell ref="F16:F17"/>
    <mergeCell ref="G16:G17"/>
    <mergeCell ref="H16:H17"/>
    <mergeCell ref="I16:I17"/>
    <mergeCell ref="J16:K17"/>
    <mergeCell ref="A14:D14"/>
    <mergeCell ref="A15:D15"/>
    <mergeCell ref="E14:E15"/>
    <mergeCell ref="F14:F15"/>
    <mergeCell ref="G14:G15"/>
    <mergeCell ref="H14:H15"/>
    <mergeCell ref="I18:I19"/>
    <mergeCell ref="J18:K19"/>
    <mergeCell ref="A20:D20"/>
    <mergeCell ref="A21:D21"/>
    <mergeCell ref="E20:E21"/>
    <mergeCell ref="F20:F21"/>
    <mergeCell ref="G20:G21"/>
    <mergeCell ref="H20:H21"/>
    <mergeCell ref="I20:I21"/>
    <mergeCell ref="J20:K21"/>
    <mergeCell ref="A18:D18"/>
    <mergeCell ref="A19:D19"/>
    <mergeCell ref="E18:E19"/>
    <mergeCell ref="F18:F19"/>
    <mergeCell ref="G18:G19"/>
    <mergeCell ref="H18:H19"/>
    <mergeCell ref="A31:D31"/>
    <mergeCell ref="J31:K31"/>
    <mergeCell ref="B32:D32"/>
    <mergeCell ref="J32:K32"/>
    <mergeCell ref="B33:D33"/>
    <mergeCell ref="J33:K33"/>
    <mergeCell ref="I22:I23"/>
    <mergeCell ref="J22:K23"/>
    <mergeCell ref="A24:B30"/>
    <mergeCell ref="C24:C25"/>
    <mergeCell ref="D24:D25"/>
    <mergeCell ref="E24:E25"/>
    <mergeCell ref="F24:K24"/>
    <mergeCell ref="C26:C30"/>
    <mergeCell ref="D26:D30"/>
    <mergeCell ref="A22:D22"/>
    <mergeCell ref="A23:D23"/>
    <mergeCell ref="E22:E23"/>
    <mergeCell ref="F22:F23"/>
    <mergeCell ref="G22:G23"/>
    <mergeCell ref="H22:H23"/>
    <mergeCell ref="B37:D37"/>
    <mergeCell ref="J37:K37"/>
    <mergeCell ref="B38:D38"/>
    <mergeCell ref="J38:K38"/>
    <mergeCell ref="B39:D39"/>
    <mergeCell ref="J39:K39"/>
    <mergeCell ref="B34:D34"/>
    <mergeCell ref="J34:K34"/>
    <mergeCell ref="B35:D35"/>
    <mergeCell ref="J35:K35"/>
    <mergeCell ref="B36:D36"/>
    <mergeCell ref="J36:K36"/>
    <mergeCell ref="B43:D43"/>
    <mergeCell ref="J43:K43"/>
    <mergeCell ref="B44:D44"/>
    <mergeCell ref="J44:K44"/>
    <mergeCell ref="B45:D45"/>
    <mergeCell ref="J45:K45"/>
    <mergeCell ref="B40:D40"/>
    <mergeCell ref="J40:K40"/>
    <mergeCell ref="B41:D41"/>
    <mergeCell ref="J41:K41"/>
    <mergeCell ref="B42:D42"/>
    <mergeCell ref="J42:K42"/>
    <mergeCell ref="B49:D49"/>
    <mergeCell ref="J49:K49"/>
    <mergeCell ref="B50:D50"/>
    <mergeCell ref="J50:K50"/>
    <mergeCell ref="B51:D51"/>
    <mergeCell ref="J51:K51"/>
    <mergeCell ref="B46:D46"/>
    <mergeCell ref="J46:K46"/>
    <mergeCell ref="B47:D47"/>
    <mergeCell ref="J47:K47"/>
    <mergeCell ref="B48:D48"/>
    <mergeCell ref="J48:K48"/>
    <mergeCell ref="B55:D55"/>
    <mergeCell ref="J55:K55"/>
    <mergeCell ref="A58:K58"/>
    <mergeCell ref="B52:D52"/>
    <mergeCell ref="J52:K52"/>
    <mergeCell ref="B53:D53"/>
    <mergeCell ref="J53:K53"/>
    <mergeCell ref="B54:D54"/>
    <mergeCell ref="J54:K5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22" zoomScale="82" zoomScaleNormal="82" workbookViewId="0">
      <selection activeCell="B28" sqref="B28:B29"/>
    </sheetView>
  </sheetViews>
  <sheetFormatPr defaultRowHeight="15" x14ac:dyDescent="0.25"/>
  <cols>
    <col min="1" max="1" width="3.7109375" customWidth="1"/>
    <col min="2" max="2" width="12.42578125" customWidth="1"/>
    <col min="3" max="3" width="6.85546875" customWidth="1"/>
    <col min="4" max="5" width="9.85546875" customWidth="1"/>
    <col min="6" max="6" width="9" customWidth="1"/>
    <col min="7" max="7" width="3.140625" style="3" bestFit="1" customWidth="1"/>
    <col min="8" max="8" width="41.140625" customWidth="1"/>
    <col min="9" max="9" width="6.28515625" customWidth="1"/>
    <col min="10" max="10" width="10.42578125" customWidth="1"/>
    <col min="11" max="11" width="8.42578125" customWidth="1"/>
    <col min="12" max="14" width="7.85546875" customWidth="1"/>
    <col min="15" max="15" width="7.7109375" customWidth="1"/>
  </cols>
  <sheetData>
    <row r="1" spans="1:15" ht="15.75" customHeight="1" x14ac:dyDescent="0.25">
      <c r="A1" s="59"/>
      <c r="B1" s="59"/>
      <c r="C1" s="59"/>
      <c r="D1" s="59"/>
      <c r="E1" s="59"/>
      <c r="F1" s="59"/>
      <c r="G1" s="59"/>
      <c r="H1" s="59"/>
      <c r="O1" s="60" t="s">
        <v>449</v>
      </c>
    </row>
    <row r="2" spans="1:15" ht="15.75" customHeight="1" x14ac:dyDescent="0.25">
      <c r="A2" s="59"/>
      <c r="B2" s="59"/>
      <c r="C2" s="59"/>
      <c r="D2" s="59"/>
      <c r="E2" s="59"/>
      <c r="F2" s="59"/>
      <c r="G2" s="59"/>
      <c r="H2" s="59"/>
      <c r="O2" s="60" t="s">
        <v>446</v>
      </c>
    </row>
    <row r="3" spans="1:15" ht="15.75" customHeight="1" x14ac:dyDescent="0.25">
      <c r="A3" s="59"/>
      <c r="B3" s="59"/>
      <c r="C3" s="59"/>
      <c r="D3" s="59"/>
      <c r="E3" s="59"/>
      <c r="F3" s="59"/>
      <c r="G3" s="59"/>
      <c r="H3" s="59"/>
      <c r="O3" s="60" t="s">
        <v>447</v>
      </c>
    </row>
    <row r="4" spans="1:15" ht="15.75" x14ac:dyDescent="0.25">
      <c r="A4" s="124"/>
      <c r="B4" s="124"/>
      <c r="C4" s="124"/>
      <c r="D4" s="124"/>
      <c r="E4" s="124"/>
      <c r="F4" s="124"/>
      <c r="G4" s="124"/>
      <c r="H4" s="124"/>
    </row>
    <row r="5" spans="1:15" ht="15.75" x14ac:dyDescent="0.25">
      <c r="A5" s="140" t="s">
        <v>34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ht="15.75" x14ac:dyDescent="0.25">
      <c r="A6" s="141" t="s">
        <v>29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5" ht="15.75" x14ac:dyDescent="0.25">
      <c r="A7" s="142" t="s">
        <v>2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5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6.25" customHeight="1" x14ac:dyDescent="0.25">
      <c r="A9" s="103" t="s">
        <v>88</v>
      </c>
      <c r="B9" s="103" t="s">
        <v>89</v>
      </c>
      <c r="C9" s="103" t="s">
        <v>90</v>
      </c>
      <c r="D9" s="103"/>
      <c r="E9" s="103"/>
      <c r="F9" s="103"/>
      <c r="G9" s="103" t="s">
        <v>91</v>
      </c>
      <c r="H9" s="103"/>
      <c r="I9" s="143" t="s">
        <v>92</v>
      </c>
      <c r="J9" s="143" t="s">
        <v>121</v>
      </c>
      <c r="K9" s="103" t="s">
        <v>93</v>
      </c>
      <c r="L9" s="103"/>
      <c r="M9" s="103"/>
      <c r="N9" s="103"/>
      <c r="O9" s="103"/>
    </row>
    <row r="10" spans="1:15" x14ac:dyDescent="0.25">
      <c r="A10" s="103"/>
      <c r="B10" s="103"/>
      <c r="C10" s="103"/>
      <c r="D10" s="103"/>
      <c r="E10" s="103"/>
      <c r="F10" s="103"/>
      <c r="G10" s="103"/>
      <c r="H10" s="103"/>
      <c r="I10" s="143"/>
      <c r="J10" s="143"/>
      <c r="K10" s="106" t="s">
        <v>6</v>
      </c>
      <c r="L10" s="106" t="s">
        <v>7</v>
      </c>
      <c r="M10" s="106" t="s">
        <v>8</v>
      </c>
      <c r="N10" s="106" t="s">
        <v>9</v>
      </c>
      <c r="O10" s="106" t="s">
        <v>10</v>
      </c>
    </row>
    <row r="11" spans="1:15" ht="96" customHeight="1" x14ac:dyDescent="0.25">
      <c r="A11" s="103"/>
      <c r="B11" s="103"/>
      <c r="C11" s="5" t="s">
        <v>94</v>
      </c>
      <c r="D11" s="5" t="s">
        <v>32</v>
      </c>
      <c r="E11" s="5" t="s">
        <v>33</v>
      </c>
      <c r="F11" s="5" t="s">
        <v>250</v>
      </c>
      <c r="G11" s="103"/>
      <c r="H11" s="103"/>
      <c r="I11" s="143"/>
      <c r="J11" s="143"/>
      <c r="K11" s="106"/>
      <c r="L11" s="106"/>
      <c r="M11" s="106"/>
      <c r="N11" s="106"/>
      <c r="O11" s="106"/>
    </row>
    <row r="12" spans="1:1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7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</row>
    <row r="13" spans="1:15" x14ac:dyDescent="0.25">
      <c r="A13" s="102" t="s">
        <v>95</v>
      </c>
      <c r="B13" s="102"/>
      <c r="C13" s="102"/>
      <c r="D13" s="102"/>
      <c r="E13" s="102"/>
      <c r="F13" s="102"/>
      <c r="G13" s="7"/>
      <c r="H13" s="8" t="s">
        <v>96</v>
      </c>
      <c r="I13" s="6" t="s">
        <v>38</v>
      </c>
      <c r="J13" s="6">
        <v>244668</v>
      </c>
      <c r="K13" s="6">
        <v>253085</v>
      </c>
      <c r="L13" s="6">
        <v>258725</v>
      </c>
      <c r="M13" s="6">
        <v>263785</v>
      </c>
      <c r="N13" s="6">
        <v>268845</v>
      </c>
      <c r="O13" s="6">
        <v>273905</v>
      </c>
    </row>
    <row r="14" spans="1:15" ht="25.5" x14ac:dyDescent="0.25">
      <c r="A14" s="103">
        <v>1</v>
      </c>
      <c r="B14" s="148" t="s">
        <v>122</v>
      </c>
      <c r="C14" s="144">
        <f>'Пер.Мер. ППI'!F13</f>
        <v>0</v>
      </c>
      <c r="D14" s="145">
        <f>'Пер.Мер. ППI'!F14</f>
        <v>0</v>
      </c>
      <c r="E14" s="145">
        <f>'Пер.Мер. ППI'!F15</f>
        <v>1137776</v>
      </c>
      <c r="F14" s="145">
        <f>'Пер.Мер. ППI'!F16</f>
        <v>199024</v>
      </c>
      <c r="G14" s="7" t="s">
        <v>97</v>
      </c>
      <c r="H14" s="8" t="s">
        <v>37</v>
      </c>
      <c r="I14" s="6" t="s">
        <v>38</v>
      </c>
      <c r="J14" s="6">
        <v>1395</v>
      </c>
      <c r="K14" s="6">
        <v>1405</v>
      </c>
      <c r="L14" s="6">
        <v>1407</v>
      </c>
      <c r="M14" s="6">
        <v>1409</v>
      </c>
      <c r="N14" s="6">
        <v>1411</v>
      </c>
      <c r="O14" s="6">
        <v>1412</v>
      </c>
    </row>
    <row r="15" spans="1:15" ht="38.25" x14ac:dyDescent="0.25">
      <c r="A15" s="103"/>
      <c r="B15" s="148"/>
      <c r="C15" s="106"/>
      <c r="D15" s="146"/>
      <c r="E15" s="146"/>
      <c r="F15" s="146"/>
      <c r="G15" s="7" t="s">
        <v>98</v>
      </c>
      <c r="H15" s="8" t="s">
        <v>40</v>
      </c>
      <c r="I15" s="6" t="s">
        <v>38</v>
      </c>
      <c r="J15" s="6">
        <v>1543</v>
      </c>
      <c r="K15" s="6">
        <v>1555</v>
      </c>
      <c r="L15" s="6">
        <v>1557</v>
      </c>
      <c r="M15" s="6">
        <v>1558</v>
      </c>
      <c r="N15" s="6">
        <v>1559</v>
      </c>
      <c r="O15" s="6">
        <v>1560</v>
      </c>
    </row>
    <row r="16" spans="1:15" ht="102" x14ac:dyDescent="0.25">
      <c r="A16" s="103"/>
      <c r="B16" s="148"/>
      <c r="C16" s="106"/>
      <c r="D16" s="146"/>
      <c r="E16" s="146"/>
      <c r="F16" s="146"/>
      <c r="G16" s="7" t="s">
        <v>99</v>
      </c>
      <c r="H16" s="8" t="s">
        <v>42</v>
      </c>
      <c r="I16" s="6" t="s">
        <v>43</v>
      </c>
      <c r="J16" s="6">
        <v>0</v>
      </c>
      <c r="K16" s="6">
        <v>8.4</v>
      </c>
      <c r="L16" s="6">
        <v>16.899999999999999</v>
      </c>
      <c r="M16" s="6">
        <v>17.100000000000001</v>
      </c>
      <c r="N16" s="6">
        <v>17.8</v>
      </c>
      <c r="O16" s="6">
        <v>25.6</v>
      </c>
    </row>
    <row r="17" spans="1:15" ht="102" x14ac:dyDescent="0.25">
      <c r="A17" s="103"/>
      <c r="B17" s="148"/>
      <c r="C17" s="106"/>
      <c r="D17" s="146"/>
      <c r="E17" s="146"/>
      <c r="F17" s="146"/>
      <c r="G17" s="7" t="s">
        <v>100</v>
      </c>
      <c r="H17" s="8" t="s">
        <v>45</v>
      </c>
      <c r="I17" s="6" t="s">
        <v>43</v>
      </c>
      <c r="J17" s="6">
        <v>28.6</v>
      </c>
      <c r="K17" s="6">
        <v>100</v>
      </c>
      <c r="L17" s="6">
        <v>0</v>
      </c>
      <c r="M17" s="6">
        <v>0</v>
      </c>
      <c r="N17" s="6">
        <v>0</v>
      </c>
      <c r="O17" s="6">
        <v>0</v>
      </c>
    </row>
    <row r="18" spans="1:15" ht="38.25" x14ac:dyDescent="0.25">
      <c r="A18" s="103"/>
      <c r="B18" s="148"/>
      <c r="C18" s="106"/>
      <c r="D18" s="147"/>
      <c r="E18" s="147"/>
      <c r="F18" s="147"/>
      <c r="G18" s="7" t="s">
        <v>101</v>
      </c>
      <c r="H18" s="8" t="s">
        <v>47</v>
      </c>
      <c r="I18" s="6" t="s">
        <v>43</v>
      </c>
      <c r="J18" s="6">
        <v>33.200000000000003</v>
      </c>
      <c r="K18" s="6">
        <v>41</v>
      </c>
      <c r="L18" s="6">
        <v>44</v>
      </c>
      <c r="M18" s="6">
        <v>47</v>
      </c>
      <c r="N18" s="6">
        <v>50</v>
      </c>
      <c r="O18" s="6">
        <v>52</v>
      </c>
    </row>
    <row r="19" spans="1:15" ht="40.5" customHeight="1" x14ac:dyDescent="0.25">
      <c r="A19" s="103">
        <v>2</v>
      </c>
      <c r="B19" s="148" t="s">
        <v>123</v>
      </c>
      <c r="C19" s="144">
        <f>'Пер.Мер. ППI'!F34</f>
        <v>73500</v>
      </c>
      <c r="D19" s="144">
        <f>'Пер.Мер. ППI'!F35</f>
        <v>188301</v>
      </c>
      <c r="E19" s="144">
        <f>'Пер.Мер. ППI'!F36</f>
        <v>431389</v>
      </c>
      <c r="F19" s="144">
        <f>'Пер.Мер. ППI'!F37</f>
        <v>0</v>
      </c>
      <c r="G19" s="7" t="s">
        <v>102</v>
      </c>
      <c r="H19" s="8" t="s">
        <v>49</v>
      </c>
      <c r="I19" s="6" t="s">
        <v>43</v>
      </c>
      <c r="J19" s="6">
        <v>23.4</v>
      </c>
      <c r="K19" s="6">
        <v>29</v>
      </c>
      <c r="L19" s="6">
        <v>31.5</v>
      </c>
      <c r="M19" s="6">
        <v>34</v>
      </c>
      <c r="N19" s="6">
        <v>36.5</v>
      </c>
      <c r="O19" s="6">
        <v>39</v>
      </c>
    </row>
    <row r="20" spans="1:15" ht="25.5" x14ac:dyDescent="0.25">
      <c r="A20" s="103"/>
      <c r="B20" s="148"/>
      <c r="C20" s="106"/>
      <c r="D20" s="106"/>
      <c r="E20" s="106"/>
      <c r="F20" s="106"/>
      <c r="G20" s="7" t="s">
        <v>103</v>
      </c>
      <c r="H20" s="8" t="s">
        <v>51</v>
      </c>
      <c r="I20" s="6" t="s">
        <v>52</v>
      </c>
      <c r="J20" s="6">
        <v>100</v>
      </c>
      <c r="K20" s="6">
        <v>100</v>
      </c>
      <c r="L20" s="6">
        <v>100</v>
      </c>
      <c r="M20" s="6">
        <v>100</v>
      </c>
      <c r="N20" s="6">
        <v>100</v>
      </c>
      <c r="O20" s="6">
        <v>100</v>
      </c>
    </row>
    <row r="21" spans="1:15" ht="51" x14ac:dyDescent="0.25">
      <c r="A21" s="103"/>
      <c r="B21" s="148"/>
      <c r="C21" s="106"/>
      <c r="D21" s="106"/>
      <c r="E21" s="106"/>
      <c r="F21" s="106"/>
      <c r="G21" s="7" t="s">
        <v>104</v>
      </c>
      <c r="H21" s="8" t="s">
        <v>54</v>
      </c>
      <c r="I21" s="6" t="s">
        <v>52</v>
      </c>
      <c r="J21" s="6">
        <v>100</v>
      </c>
      <c r="K21" s="6">
        <v>100</v>
      </c>
      <c r="L21" s="6">
        <v>100</v>
      </c>
      <c r="M21" s="6">
        <v>100</v>
      </c>
      <c r="N21" s="6">
        <v>100</v>
      </c>
      <c r="O21" s="6">
        <v>100</v>
      </c>
    </row>
    <row r="22" spans="1:15" ht="25.5" x14ac:dyDescent="0.25">
      <c r="A22" s="103"/>
      <c r="B22" s="148"/>
      <c r="C22" s="106"/>
      <c r="D22" s="106"/>
      <c r="E22" s="106"/>
      <c r="F22" s="106"/>
      <c r="G22" s="7" t="s">
        <v>105</v>
      </c>
      <c r="H22" s="8" t="s">
        <v>56</v>
      </c>
      <c r="I22" s="6" t="s">
        <v>57</v>
      </c>
      <c r="J22" s="6">
        <v>0</v>
      </c>
      <c r="K22" s="6">
        <v>1</v>
      </c>
      <c r="L22" s="6">
        <v>0</v>
      </c>
      <c r="M22" s="6">
        <v>1</v>
      </c>
      <c r="N22" s="6">
        <v>0</v>
      </c>
      <c r="O22" s="6">
        <v>0</v>
      </c>
    </row>
    <row r="23" spans="1:15" ht="76.5" x14ac:dyDescent="0.25">
      <c r="A23" s="103"/>
      <c r="B23" s="148"/>
      <c r="C23" s="106"/>
      <c r="D23" s="106"/>
      <c r="E23" s="106"/>
      <c r="F23" s="106"/>
      <c r="G23" s="7" t="s">
        <v>106</v>
      </c>
      <c r="H23" s="8" t="s">
        <v>59</v>
      </c>
      <c r="I23" s="6" t="s">
        <v>57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</row>
    <row r="24" spans="1:15" ht="63.75" x14ac:dyDescent="0.25">
      <c r="A24" s="103"/>
      <c r="B24" s="148"/>
      <c r="C24" s="106"/>
      <c r="D24" s="106"/>
      <c r="E24" s="106"/>
      <c r="F24" s="106"/>
      <c r="G24" s="7" t="s">
        <v>107</v>
      </c>
      <c r="H24" s="8" t="s">
        <v>61</v>
      </c>
      <c r="I24" s="6" t="s">
        <v>57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</row>
    <row r="25" spans="1:15" ht="51" x14ac:dyDescent="0.25">
      <c r="A25" s="103"/>
      <c r="B25" s="148"/>
      <c r="C25" s="106"/>
      <c r="D25" s="106"/>
      <c r="E25" s="106"/>
      <c r="F25" s="106"/>
      <c r="G25" s="7" t="s">
        <v>108</v>
      </c>
      <c r="H25" s="8" t="s">
        <v>63</v>
      </c>
      <c r="I25" s="6" t="s">
        <v>57</v>
      </c>
      <c r="J25" s="6">
        <v>2</v>
      </c>
      <c r="K25" s="6">
        <v>3</v>
      </c>
      <c r="L25" s="6">
        <v>2</v>
      </c>
      <c r="M25" s="6">
        <v>0</v>
      </c>
      <c r="N25" s="6">
        <v>0</v>
      </c>
      <c r="O25" s="6">
        <v>0</v>
      </c>
    </row>
    <row r="26" spans="1:15" ht="105.75" customHeight="1" x14ac:dyDescent="0.25">
      <c r="A26" s="6">
        <v>3</v>
      </c>
      <c r="B26" s="9" t="s">
        <v>124</v>
      </c>
      <c r="C26" s="70">
        <f>'Пер.Мер. ППI'!F158</f>
        <v>0</v>
      </c>
      <c r="D26" s="70">
        <f>'Пер.Мер. ППI'!F159</f>
        <v>0</v>
      </c>
      <c r="E26" s="70">
        <f>'Пер.Мер. ППI'!F160</f>
        <v>119364</v>
      </c>
      <c r="F26" s="70">
        <f>'Пер.Мер. ППI'!F161</f>
        <v>24850</v>
      </c>
      <c r="G26" s="7" t="s">
        <v>109</v>
      </c>
      <c r="H26" s="8" t="s">
        <v>65</v>
      </c>
      <c r="I26" s="6" t="s">
        <v>43</v>
      </c>
      <c r="J26" s="6">
        <v>100</v>
      </c>
      <c r="K26" s="6">
        <v>100</v>
      </c>
      <c r="L26" s="6">
        <v>100</v>
      </c>
      <c r="M26" s="6">
        <v>100</v>
      </c>
      <c r="N26" s="6">
        <v>100</v>
      </c>
      <c r="O26" s="6">
        <v>100</v>
      </c>
    </row>
    <row r="27" spans="1:15" ht="164.25" customHeight="1" x14ac:dyDescent="0.25">
      <c r="A27" s="6">
        <v>4</v>
      </c>
      <c r="B27" s="11" t="s">
        <v>125</v>
      </c>
      <c r="C27" s="70">
        <f>'Пер.Мер. ППI'!F175</f>
        <v>0</v>
      </c>
      <c r="D27" s="70">
        <f>'Пер.Мер. ППI'!F176</f>
        <v>0</v>
      </c>
      <c r="E27" s="70">
        <f>'Пер.Мер. ППI'!F177</f>
        <v>3576549</v>
      </c>
      <c r="F27" s="70">
        <f>'Пер.Мер. ППI'!F178</f>
        <v>710331</v>
      </c>
      <c r="G27" s="7" t="s">
        <v>110</v>
      </c>
      <c r="H27" s="8" t="s">
        <v>67</v>
      </c>
      <c r="I27" s="6" t="s">
        <v>57</v>
      </c>
      <c r="J27" s="6">
        <v>110</v>
      </c>
      <c r="K27" s="6">
        <v>115</v>
      </c>
      <c r="L27" s="6">
        <v>120</v>
      </c>
      <c r="M27" s="6">
        <v>125</v>
      </c>
      <c r="N27" s="6">
        <v>130</v>
      </c>
      <c r="O27" s="6">
        <v>140</v>
      </c>
    </row>
    <row r="28" spans="1:15" ht="90.75" customHeight="1" x14ac:dyDescent="0.25">
      <c r="A28" s="103">
        <v>5</v>
      </c>
      <c r="B28" s="148" t="s">
        <v>126</v>
      </c>
      <c r="C28" s="144">
        <f>'Пер.Мер. ППI'!F212</f>
        <v>0</v>
      </c>
      <c r="D28" s="144">
        <f>'Пер.Мер. ППI'!F213</f>
        <v>0</v>
      </c>
      <c r="E28" s="144">
        <f>'Пер.Мер. ППI'!F214</f>
        <v>74400</v>
      </c>
      <c r="F28" s="144">
        <f>'Пер.Мер. ППI'!F215</f>
        <v>0</v>
      </c>
      <c r="G28" s="7" t="s">
        <v>111</v>
      </c>
      <c r="H28" s="8" t="s">
        <v>69</v>
      </c>
      <c r="I28" s="6" t="s">
        <v>43</v>
      </c>
      <c r="J28" s="6">
        <v>5.8</v>
      </c>
      <c r="K28" s="6">
        <v>8</v>
      </c>
      <c r="L28" s="6">
        <v>9.5</v>
      </c>
      <c r="M28" s="6">
        <v>11</v>
      </c>
      <c r="N28" s="6">
        <v>15</v>
      </c>
      <c r="O28" s="6">
        <v>15.5</v>
      </c>
    </row>
    <row r="29" spans="1:15" ht="101.25" customHeight="1" x14ac:dyDescent="0.25">
      <c r="A29" s="103"/>
      <c r="B29" s="148"/>
      <c r="C29" s="106"/>
      <c r="D29" s="106"/>
      <c r="E29" s="106"/>
      <c r="F29" s="106"/>
      <c r="G29" s="7" t="s">
        <v>112</v>
      </c>
      <c r="H29" s="8" t="s">
        <v>71</v>
      </c>
      <c r="I29" s="6" t="s">
        <v>57</v>
      </c>
      <c r="J29" s="6">
        <v>53</v>
      </c>
      <c r="K29" s="6">
        <v>57</v>
      </c>
      <c r="L29" s="6">
        <v>60</v>
      </c>
      <c r="M29" s="6">
        <v>63</v>
      </c>
      <c r="N29" s="6">
        <v>67</v>
      </c>
      <c r="O29" s="6">
        <v>70</v>
      </c>
    </row>
    <row r="30" spans="1:15" ht="68.25" customHeight="1" x14ac:dyDescent="0.25">
      <c r="A30" s="103">
        <v>6</v>
      </c>
      <c r="B30" s="148" t="s">
        <v>127</v>
      </c>
      <c r="C30" s="144">
        <f>'Пер.Мер. ППI'!F223</f>
        <v>0</v>
      </c>
      <c r="D30" s="144">
        <f>'Пер.Мер. ППI'!F224</f>
        <v>0</v>
      </c>
      <c r="E30" s="144">
        <f>'Пер.Мер. ППI'!F225</f>
        <v>199452</v>
      </c>
      <c r="F30" s="144">
        <f>'Пер.Мер. ППI'!F226</f>
        <v>0</v>
      </c>
      <c r="G30" s="7" t="s">
        <v>113</v>
      </c>
      <c r="H30" s="8" t="s">
        <v>73</v>
      </c>
      <c r="I30" s="6" t="s">
        <v>43</v>
      </c>
      <c r="J30" s="6">
        <v>32.5</v>
      </c>
      <c r="K30" s="6">
        <v>36.5</v>
      </c>
      <c r="L30" s="6">
        <v>38.5</v>
      </c>
      <c r="M30" s="6">
        <v>40.5</v>
      </c>
      <c r="N30" s="6">
        <v>43.6</v>
      </c>
      <c r="O30" s="6">
        <v>45.1</v>
      </c>
    </row>
    <row r="31" spans="1:15" ht="51" x14ac:dyDescent="0.25">
      <c r="A31" s="103"/>
      <c r="B31" s="148"/>
      <c r="C31" s="106"/>
      <c r="D31" s="106"/>
      <c r="E31" s="106"/>
      <c r="F31" s="106"/>
      <c r="G31" s="7" t="s">
        <v>114</v>
      </c>
      <c r="H31" s="8" t="s">
        <v>75</v>
      </c>
      <c r="I31" s="6" t="s">
        <v>554</v>
      </c>
      <c r="J31" s="6">
        <v>77.34</v>
      </c>
      <c r="K31" s="6">
        <v>90.1</v>
      </c>
      <c r="L31" s="6">
        <v>97.44</v>
      </c>
      <c r="M31" s="6">
        <v>104.78</v>
      </c>
      <c r="N31" s="6">
        <v>115.01</v>
      </c>
      <c r="O31" s="6">
        <v>121.25</v>
      </c>
    </row>
    <row r="32" spans="1:15" ht="40.5" customHeight="1" x14ac:dyDescent="0.25">
      <c r="A32" s="103"/>
      <c r="B32" s="148"/>
      <c r="C32" s="106"/>
      <c r="D32" s="106"/>
      <c r="E32" s="106"/>
      <c r="F32" s="106"/>
      <c r="G32" s="7" t="s">
        <v>115</v>
      </c>
      <c r="H32" s="8" t="s">
        <v>78</v>
      </c>
      <c r="I32" s="6" t="s">
        <v>43</v>
      </c>
      <c r="J32" s="6">
        <v>60.6</v>
      </c>
      <c r="K32" s="6">
        <v>73</v>
      </c>
      <c r="L32" s="6">
        <v>77</v>
      </c>
      <c r="M32" s="6">
        <v>81</v>
      </c>
      <c r="N32" s="6">
        <v>85</v>
      </c>
      <c r="O32" s="6">
        <v>86</v>
      </c>
    </row>
    <row r="33" spans="1:15" ht="54" customHeight="1" x14ac:dyDescent="0.25">
      <c r="A33" s="103"/>
      <c r="B33" s="148"/>
      <c r="C33" s="106"/>
      <c r="D33" s="106"/>
      <c r="E33" s="106"/>
      <c r="F33" s="106"/>
      <c r="G33" s="7" t="s">
        <v>116</v>
      </c>
      <c r="H33" s="8" t="s">
        <v>80</v>
      </c>
      <c r="I33" s="6" t="s">
        <v>43</v>
      </c>
      <c r="J33" s="6">
        <v>19.3</v>
      </c>
      <c r="K33" s="6">
        <v>21.2</v>
      </c>
      <c r="L33" s="6">
        <v>23</v>
      </c>
      <c r="M33" s="6">
        <v>25.3</v>
      </c>
      <c r="N33" s="6">
        <v>28.9</v>
      </c>
      <c r="O33" s="6">
        <v>31.4</v>
      </c>
    </row>
    <row r="34" spans="1:15" ht="25.5" x14ac:dyDescent="0.25">
      <c r="A34" s="103"/>
      <c r="B34" s="148"/>
      <c r="C34" s="106"/>
      <c r="D34" s="106"/>
      <c r="E34" s="106"/>
      <c r="F34" s="106"/>
      <c r="G34" s="7" t="s">
        <v>117</v>
      </c>
      <c r="H34" s="8" t="s">
        <v>404</v>
      </c>
      <c r="I34" s="6" t="s">
        <v>57</v>
      </c>
      <c r="J34" s="6">
        <v>1674</v>
      </c>
      <c r="K34" s="6">
        <v>1726</v>
      </c>
      <c r="L34" s="6">
        <v>1727</v>
      </c>
      <c r="M34" s="6">
        <v>1728</v>
      </c>
      <c r="N34" s="6">
        <v>1729</v>
      </c>
      <c r="O34" s="6">
        <v>1730</v>
      </c>
    </row>
    <row r="35" spans="1:15" ht="25.5" x14ac:dyDescent="0.25">
      <c r="A35" s="103"/>
      <c r="B35" s="148"/>
      <c r="C35" s="106"/>
      <c r="D35" s="106"/>
      <c r="E35" s="106"/>
      <c r="F35" s="106"/>
      <c r="G35" s="7" t="s">
        <v>118</v>
      </c>
      <c r="H35" s="8" t="s">
        <v>83</v>
      </c>
      <c r="I35" s="6" t="s">
        <v>76</v>
      </c>
      <c r="J35" s="6">
        <v>118.2</v>
      </c>
      <c r="K35" s="6">
        <v>126.1</v>
      </c>
      <c r="L35" s="6">
        <v>126.7</v>
      </c>
      <c r="M35" s="6">
        <v>127.1</v>
      </c>
      <c r="N35" s="6">
        <v>127.4</v>
      </c>
      <c r="O35" s="6">
        <v>127.5</v>
      </c>
    </row>
    <row r="36" spans="1:15" ht="102" x14ac:dyDescent="0.25">
      <c r="A36" s="103"/>
      <c r="B36" s="148"/>
      <c r="C36" s="106"/>
      <c r="D36" s="106"/>
      <c r="E36" s="106"/>
      <c r="F36" s="106"/>
      <c r="G36" s="7" t="s">
        <v>119</v>
      </c>
      <c r="H36" s="8" t="s">
        <v>85</v>
      </c>
      <c r="I36" s="6" t="s">
        <v>43</v>
      </c>
      <c r="J36" s="6">
        <v>0</v>
      </c>
      <c r="K36" s="6">
        <v>25</v>
      </c>
      <c r="L36" s="6">
        <v>30</v>
      </c>
      <c r="M36" s="6">
        <v>30.3</v>
      </c>
      <c r="N36" s="6">
        <v>30.6</v>
      </c>
      <c r="O36" s="6">
        <v>30.9</v>
      </c>
    </row>
    <row r="37" spans="1:15" ht="114.75" x14ac:dyDescent="0.25">
      <c r="A37" s="103"/>
      <c r="B37" s="148"/>
      <c r="C37" s="106"/>
      <c r="D37" s="106"/>
      <c r="E37" s="106"/>
      <c r="F37" s="106"/>
      <c r="G37" s="7" t="s">
        <v>120</v>
      </c>
      <c r="H37" s="8" t="s">
        <v>87</v>
      </c>
      <c r="I37" s="6" t="s">
        <v>43</v>
      </c>
      <c r="J37" s="6">
        <v>0</v>
      </c>
      <c r="K37" s="6">
        <v>40</v>
      </c>
      <c r="L37" s="6">
        <v>50</v>
      </c>
      <c r="M37" s="6">
        <v>50.3</v>
      </c>
      <c r="N37" s="6">
        <v>50.6</v>
      </c>
      <c r="O37" s="6">
        <v>50.9</v>
      </c>
    </row>
  </sheetData>
  <mergeCells count="41">
    <mergeCell ref="A4:H4"/>
    <mergeCell ref="B28:B29"/>
    <mergeCell ref="B30:B37"/>
    <mergeCell ref="A30:A37"/>
    <mergeCell ref="A28:A29"/>
    <mergeCell ref="A19:A25"/>
    <mergeCell ref="C30:C37"/>
    <mergeCell ref="D30:D37"/>
    <mergeCell ref="E30:E37"/>
    <mergeCell ref="F30:F37"/>
    <mergeCell ref="C28:C29"/>
    <mergeCell ref="D28:D29"/>
    <mergeCell ref="E28:E29"/>
    <mergeCell ref="F28:F29"/>
    <mergeCell ref="C19:C25"/>
    <mergeCell ref="D19:D25"/>
    <mergeCell ref="E19:E25"/>
    <mergeCell ref="F19:F25"/>
    <mergeCell ref="A13:F13"/>
    <mergeCell ref="A14:A18"/>
    <mergeCell ref="C14:C18"/>
    <mergeCell ref="D14:D18"/>
    <mergeCell ref="E14:E18"/>
    <mergeCell ref="F14:F18"/>
    <mergeCell ref="B14:B18"/>
    <mergeCell ref="B19:B25"/>
    <mergeCell ref="K9:O9"/>
    <mergeCell ref="A5:O5"/>
    <mergeCell ref="A6:O6"/>
    <mergeCell ref="A7:O7"/>
    <mergeCell ref="A9:A11"/>
    <mergeCell ref="B9:B11"/>
    <mergeCell ref="C9:F10"/>
    <mergeCell ref="G9:H11"/>
    <mergeCell ref="I9:I11"/>
    <mergeCell ref="J9:J11"/>
    <mergeCell ref="O10:O11"/>
    <mergeCell ref="N10:N11"/>
    <mergeCell ref="M10:M11"/>
    <mergeCell ref="L10:L11"/>
    <mergeCell ref="K10:K1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D94" sqref="D94"/>
    </sheetView>
  </sheetViews>
  <sheetFormatPr defaultRowHeight="15" x14ac:dyDescent="0.25"/>
  <cols>
    <col min="1" max="1" width="4" customWidth="1"/>
    <col min="2" max="2" width="34.7109375" customWidth="1"/>
    <col min="3" max="3" width="9.5703125" bestFit="1" customWidth="1"/>
    <col min="4" max="4" width="45.42578125" customWidth="1"/>
    <col min="5" max="5" width="37.28515625" customWidth="1"/>
    <col min="6" max="6" width="13.5703125" bestFit="1" customWidth="1"/>
  </cols>
  <sheetData>
    <row r="1" spans="1:6" ht="15.75" customHeight="1" x14ac:dyDescent="0.25">
      <c r="A1" s="59"/>
      <c r="B1" s="59"/>
      <c r="C1" s="59"/>
      <c r="D1" s="59"/>
      <c r="E1" s="59"/>
      <c r="F1" s="60" t="s">
        <v>450</v>
      </c>
    </row>
    <row r="2" spans="1:6" ht="15.75" customHeight="1" x14ac:dyDescent="0.25">
      <c r="A2" s="59"/>
      <c r="B2" s="59"/>
      <c r="C2" s="59"/>
      <c r="D2" s="59"/>
      <c r="E2" s="59"/>
      <c r="F2" s="60" t="s">
        <v>446</v>
      </c>
    </row>
    <row r="3" spans="1:6" ht="15.75" customHeight="1" x14ac:dyDescent="0.25">
      <c r="A3" s="59"/>
      <c r="B3" s="59"/>
      <c r="C3" s="59"/>
      <c r="D3" s="59"/>
      <c r="E3" s="59"/>
      <c r="F3" s="60" t="s">
        <v>447</v>
      </c>
    </row>
    <row r="4" spans="1:6" ht="15.75" x14ac:dyDescent="0.25">
      <c r="A4" s="124"/>
      <c r="B4" s="124"/>
      <c r="C4" s="124"/>
      <c r="D4" s="124"/>
      <c r="E4" s="124"/>
      <c r="F4" s="124"/>
    </row>
    <row r="5" spans="1:6" ht="15.75" x14ac:dyDescent="0.25">
      <c r="A5" s="140" t="s">
        <v>531</v>
      </c>
      <c r="B5" s="140"/>
      <c r="C5" s="140"/>
      <c r="D5" s="140"/>
      <c r="E5" s="140"/>
      <c r="F5" s="140"/>
    </row>
    <row r="6" spans="1:6" ht="15.75" x14ac:dyDescent="0.25">
      <c r="A6" s="141" t="s">
        <v>29</v>
      </c>
      <c r="B6" s="141"/>
      <c r="C6" s="141"/>
      <c r="D6" s="141"/>
      <c r="E6" s="141"/>
      <c r="F6" s="141"/>
    </row>
    <row r="7" spans="1:6" ht="15.75" x14ac:dyDescent="0.25">
      <c r="A7" s="141" t="s">
        <v>2</v>
      </c>
      <c r="B7" s="141"/>
      <c r="C7" s="141"/>
      <c r="D7" s="141"/>
      <c r="E7" s="141"/>
      <c r="F7" s="141"/>
    </row>
    <row r="8" spans="1:6" x14ac:dyDescent="0.25">
      <c r="A8" s="13"/>
    </row>
    <row r="9" spans="1:6" ht="25.5" x14ac:dyDescent="0.25">
      <c r="A9" s="21" t="s">
        <v>128</v>
      </c>
      <c r="B9" s="21" t="s">
        <v>550</v>
      </c>
      <c r="C9" s="21" t="s">
        <v>92</v>
      </c>
      <c r="D9" s="21" t="s">
        <v>129</v>
      </c>
      <c r="E9" s="21" t="s">
        <v>130</v>
      </c>
      <c r="F9" s="21" t="s">
        <v>131</v>
      </c>
    </row>
    <row r="10" spans="1:6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</row>
    <row r="11" spans="1:6" ht="133.5" customHeight="1" x14ac:dyDescent="0.25">
      <c r="A11" s="15" t="s">
        <v>132</v>
      </c>
      <c r="B11" s="16" t="s">
        <v>37</v>
      </c>
      <c r="C11" s="17" t="s">
        <v>38</v>
      </c>
      <c r="D11" s="22" t="s">
        <v>133</v>
      </c>
      <c r="E11" s="18" t="s">
        <v>134</v>
      </c>
      <c r="F11" s="19" t="s">
        <v>135</v>
      </c>
    </row>
    <row r="12" spans="1:6" ht="56.25" customHeight="1" x14ac:dyDescent="0.25">
      <c r="A12" s="14" t="s">
        <v>417</v>
      </c>
      <c r="B12" s="8" t="s">
        <v>40</v>
      </c>
      <c r="C12" s="6" t="s">
        <v>38</v>
      </c>
      <c r="D12" s="57" t="s">
        <v>172</v>
      </c>
      <c r="E12" s="20" t="s">
        <v>173</v>
      </c>
      <c r="F12" s="21" t="s">
        <v>174</v>
      </c>
    </row>
    <row r="13" spans="1:6" x14ac:dyDescent="0.25">
      <c r="A13" s="149" t="s">
        <v>418</v>
      </c>
      <c r="B13" s="102" t="s">
        <v>42</v>
      </c>
      <c r="C13" s="103" t="s">
        <v>43</v>
      </c>
      <c r="D13" s="58" t="s">
        <v>176</v>
      </c>
      <c r="E13" s="153" t="s">
        <v>180</v>
      </c>
      <c r="F13" s="151" t="s">
        <v>135</v>
      </c>
    </row>
    <row r="14" spans="1:6" x14ac:dyDescent="0.25">
      <c r="A14" s="149"/>
      <c r="B14" s="102"/>
      <c r="C14" s="103"/>
      <c r="D14" s="22" t="s">
        <v>177</v>
      </c>
      <c r="E14" s="153"/>
      <c r="F14" s="151"/>
    </row>
    <row r="15" spans="1:6" ht="56.25" customHeight="1" x14ac:dyDescent="0.25">
      <c r="A15" s="149"/>
      <c r="B15" s="102"/>
      <c r="C15" s="103"/>
      <c r="D15" s="22" t="s">
        <v>178</v>
      </c>
      <c r="E15" s="153"/>
      <c r="F15" s="151"/>
    </row>
    <row r="16" spans="1:6" ht="60.75" customHeight="1" x14ac:dyDescent="0.25">
      <c r="A16" s="149"/>
      <c r="B16" s="102"/>
      <c r="C16" s="103"/>
      <c r="D16" s="18" t="s">
        <v>179</v>
      </c>
      <c r="E16" s="153"/>
      <c r="F16" s="151"/>
    </row>
    <row r="17" spans="1:6" x14ac:dyDescent="0.25">
      <c r="A17" s="149" t="s">
        <v>419</v>
      </c>
      <c r="B17" s="102" t="s">
        <v>45</v>
      </c>
      <c r="C17" s="103" t="s">
        <v>43</v>
      </c>
      <c r="D17" s="58" t="s">
        <v>408</v>
      </c>
      <c r="E17" s="150" t="s">
        <v>140</v>
      </c>
      <c r="F17" s="151" t="s">
        <v>135</v>
      </c>
    </row>
    <row r="18" spans="1:6" ht="76.5" x14ac:dyDescent="0.25">
      <c r="A18" s="149"/>
      <c r="B18" s="102"/>
      <c r="C18" s="103"/>
      <c r="D18" s="22" t="s">
        <v>141</v>
      </c>
      <c r="E18" s="150"/>
      <c r="F18" s="151"/>
    </row>
    <row r="19" spans="1:6" ht="51" x14ac:dyDescent="0.25">
      <c r="A19" s="149"/>
      <c r="B19" s="102"/>
      <c r="C19" s="103"/>
      <c r="D19" s="22" t="s">
        <v>142</v>
      </c>
      <c r="E19" s="150"/>
      <c r="F19" s="151"/>
    </row>
    <row r="20" spans="1:6" ht="25.5" x14ac:dyDescent="0.25">
      <c r="A20" s="149"/>
      <c r="B20" s="102"/>
      <c r="C20" s="103"/>
      <c r="D20" s="18" t="s">
        <v>143</v>
      </c>
      <c r="E20" s="150"/>
      <c r="F20" s="151"/>
    </row>
    <row r="21" spans="1:6" ht="16.5" customHeight="1" x14ac:dyDescent="0.25">
      <c r="A21" s="149" t="s">
        <v>420</v>
      </c>
      <c r="B21" s="102" t="s">
        <v>47</v>
      </c>
      <c r="C21" s="103" t="s">
        <v>52</v>
      </c>
      <c r="D21" s="58" t="s">
        <v>136</v>
      </c>
      <c r="E21" s="150" t="s">
        <v>140</v>
      </c>
      <c r="F21" s="151" t="s">
        <v>135</v>
      </c>
    </row>
    <row r="22" spans="1:6" ht="16.5" customHeight="1" x14ac:dyDescent="0.25">
      <c r="A22" s="149"/>
      <c r="B22" s="102"/>
      <c r="C22" s="103"/>
      <c r="D22" s="22" t="s">
        <v>137</v>
      </c>
      <c r="E22" s="150"/>
      <c r="F22" s="151"/>
    </row>
    <row r="23" spans="1:6" ht="66" customHeight="1" x14ac:dyDescent="0.25">
      <c r="A23" s="149"/>
      <c r="B23" s="102"/>
      <c r="C23" s="103"/>
      <c r="D23" s="22" t="s">
        <v>138</v>
      </c>
      <c r="E23" s="150"/>
      <c r="F23" s="151"/>
    </row>
    <row r="24" spans="1:6" ht="42.75" customHeight="1" x14ac:dyDescent="0.25">
      <c r="A24" s="149"/>
      <c r="B24" s="102"/>
      <c r="C24" s="103"/>
      <c r="D24" s="18" t="s">
        <v>139</v>
      </c>
      <c r="E24" s="150"/>
      <c r="F24" s="151"/>
    </row>
    <row r="25" spans="1:6" ht="16.5" customHeight="1" x14ac:dyDescent="0.25">
      <c r="A25" s="149" t="s">
        <v>421</v>
      </c>
      <c r="B25" s="102" t="s">
        <v>49</v>
      </c>
      <c r="C25" s="103" t="s">
        <v>43</v>
      </c>
      <c r="D25" s="58" t="s">
        <v>144</v>
      </c>
      <c r="E25" s="150" t="s">
        <v>151</v>
      </c>
      <c r="F25" s="151" t="s">
        <v>135</v>
      </c>
    </row>
    <row r="26" spans="1:6" ht="19.5" customHeight="1" x14ac:dyDescent="0.25">
      <c r="A26" s="149"/>
      <c r="B26" s="102"/>
      <c r="C26" s="103"/>
      <c r="D26" s="22" t="s">
        <v>145</v>
      </c>
      <c r="E26" s="150"/>
      <c r="F26" s="151"/>
    </row>
    <row r="27" spans="1:6" ht="39.75" customHeight="1" x14ac:dyDescent="0.25">
      <c r="A27" s="149"/>
      <c r="B27" s="102"/>
      <c r="C27" s="103"/>
      <c r="D27" s="22" t="s">
        <v>146</v>
      </c>
      <c r="E27" s="150"/>
      <c r="F27" s="151"/>
    </row>
    <row r="28" spans="1:6" ht="18.75" customHeight="1" x14ac:dyDescent="0.25">
      <c r="A28" s="149"/>
      <c r="B28" s="102"/>
      <c r="C28" s="103"/>
      <c r="D28" s="22" t="s">
        <v>147</v>
      </c>
      <c r="E28" s="150"/>
      <c r="F28" s="151"/>
    </row>
    <row r="29" spans="1:6" ht="29.25" customHeight="1" x14ac:dyDescent="0.25">
      <c r="A29" s="149"/>
      <c r="B29" s="102"/>
      <c r="C29" s="103"/>
      <c r="D29" s="22" t="s">
        <v>148</v>
      </c>
      <c r="E29" s="150"/>
      <c r="F29" s="151"/>
    </row>
    <row r="30" spans="1:6" ht="32.25" customHeight="1" x14ac:dyDescent="0.25">
      <c r="A30" s="149"/>
      <c r="B30" s="102"/>
      <c r="C30" s="103"/>
      <c r="D30" s="22" t="s">
        <v>149</v>
      </c>
      <c r="E30" s="150"/>
      <c r="F30" s="151"/>
    </row>
    <row r="31" spans="1:6" ht="76.5" x14ac:dyDescent="0.25">
      <c r="A31" s="149"/>
      <c r="B31" s="102"/>
      <c r="C31" s="103"/>
      <c r="D31" s="18" t="s">
        <v>150</v>
      </c>
      <c r="E31" s="150"/>
      <c r="F31" s="151"/>
    </row>
    <row r="32" spans="1:6" x14ac:dyDescent="0.25">
      <c r="A32" s="149" t="s">
        <v>422</v>
      </c>
      <c r="B32" s="102" t="s">
        <v>238</v>
      </c>
      <c r="C32" s="103" t="s">
        <v>43</v>
      </c>
      <c r="D32" s="58" t="s">
        <v>409</v>
      </c>
      <c r="E32" s="150" t="s">
        <v>227</v>
      </c>
      <c r="F32" s="151" t="s">
        <v>135</v>
      </c>
    </row>
    <row r="33" spans="1:6" ht="25.5" x14ac:dyDescent="0.25">
      <c r="A33" s="149"/>
      <c r="B33" s="102"/>
      <c r="C33" s="103"/>
      <c r="D33" s="22" t="s">
        <v>213</v>
      </c>
      <c r="E33" s="150"/>
      <c r="F33" s="151"/>
    </row>
    <row r="34" spans="1:6" ht="25.5" x14ac:dyDescent="0.25">
      <c r="A34" s="149"/>
      <c r="B34" s="102"/>
      <c r="C34" s="103"/>
      <c r="D34" s="22" t="s">
        <v>214</v>
      </c>
      <c r="E34" s="150"/>
      <c r="F34" s="151"/>
    </row>
    <row r="35" spans="1:6" x14ac:dyDescent="0.25">
      <c r="A35" s="149"/>
      <c r="B35" s="102"/>
      <c r="C35" s="103"/>
      <c r="D35" s="22" t="s">
        <v>215</v>
      </c>
      <c r="E35" s="150"/>
      <c r="F35" s="151"/>
    </row>
    <row r="36" spans="1:6" ht="25.5" x14ac:dyDescent="0.25">
      <c r="A36" s="149"/>
      <c r="B36" s="102"/>
      <c r="C36" s="103"/>
      <c r="D36" s="22" t="s">
        <v>216</v>
      </c>
      <c r="E36" s="150"/>
      <c r="F36" s="151"/>
    </row>
    <row r="37" spans="1:6" x14ac:dyDescent="0.25">
      <c r="A37" s="149"/>
      <c r="B37" s="102"/>
      <c r="C37" s="103"/>
      <c r="D37" s="22" t="s">
        <v>410</v>
      </c>
      <c r="E37" s="150"/>
      <c r="F37" s="151"/>
    </row>
    <row r="38" spans="1:6" ht="25.5" x14ac:dyDescent="0.25">
      <c r="A38" s="149"/>
      <c r="B38" s="102"/>
      <c r="C38" s="103"/>
      <c r="D38" s="22" t="s">
        <v>214</v>
      </c>
      <c r="E38" s="150"/>
      <c r="F38" s="151"/>
    </row>
    <row r="39" spans="1:6" ht="25.5" x14ac:dyDescent="0.25">
      <c r="A39" s="149"/>
      <c r="B39" s="102"/>
      <c r="C39" s="103"/>
      <c r="D39" s="22" t="s">
        <v>217</v>
      </c>
      <c r="E39" s="150"/>
      <c r="F39" s="151"/>
    </row>
    <row r="40" spans="1:6" ht="25.5" x14ac:dyDescent="0.25">
      <c r="A40" s="149"/>
      <c r="B40" s="102"/>
      <c r="C40" s="103"/>
      <c r="D40" s="22" t="s">
        <v>218</v>
      </c>
      <c r="E40" s="150"/>
      <c r="F40" s="151"/>
    </row>
    <row r="41" spans="1:6" ht="38.25" x14ac:dyDescent="0.25">
      <c r="A41" s="149"/>
      <c r="B41" s="102"/>
      <c r="C41" s="103"/>
      <c r="D41" s="22" t="s">
        <v>219</v>
      </c>
      <c r="E41" s="150"/>
      <c r="F41" s="151"/>
    </row>
    <row r="42" spans="1:6" ht="38.25" x14ac:dyDescent="0.25">
      <c r="A42" s="149"/>
      <c r="B42" s="102"/>
      <c r="C42" s="103"/>
      <c r="D42" s="22" t="s">
        <v>220</v>
      </c>
      <c r="E42" s="150"/>
      <c r="F42" s="151"/>
    </row>
    <row r="43" spans="1:6" ht="25.5" x14ac:dyDescent="0.25">
      <c r="A43" s="149"/>
      <c r="B43" s="102"/>
      <c r="C43" s="103"/>
      <c r="D43" s="22" t="s">
        <v>221</v>
      </c>
      <c r="E43" s="150"/>
      <c r="F43" s="151"/>
    </row>
    <row r="44" spans="1:6" x14ac:dyDescent="0.25">
      <c r="A44" s="149"/>
      <c r="B44" s="102"/>
      <c r="C44" s="103"/>
      <c r="D44" s="22" t="s">
        <v>411</v>
      </c>
      <c r="E44" s="150"/>
      <c r="F44" s="151"/>
    </row>
    <row r="45" spans="1:6" x14ac:dyDescent="0.25">
      <c r="A45" s="149"/>
      <c r="B45" s="102"/>
      <c r="C45" s="103"/>
      <c r="D45" s="22" t="s">
        <v>222</v>
      </c>
      <c r="E45" s="150"/>
      <c r="F45" s="151"/>
    </row>
    <row r="46" spans="1:6" ht="63.75" x14ac:dyDescent="0.25">
      <c r="A46" s="149"/>
      <c r="B46" s="102"/>
      <c r="C46" s="103"/>
      <c r="D46" s="22" t="s">
        <v>223</v>
      </c>
      <c r="E46" s="150"/>
      <c r="F46" s="151"/>
    </row>
    <row r="47" spans="1:6" ht="51" x14ac:dyDescent="0.25">
      <c r="A47" s="149"/>
      <c r="B47" s="102"/>
      <c r="C47" s="103"/>
      <c r="D47" s="22" t="s">
        <v>224</v>
      </c>
      <c r="E47" s="150"/>
      <c r="F47" s="151"/>
    </row>
    <row r="48" spans="1:6" ht="25.5" x14ac:dyDescent="0.25">
      <c r="A48" s="149"/>
      <c r="B48" s="102"/>
      <c r="C48" s="103"/>
      <c r="D48" s="22" t="s">
        <v>225</v>
      </c>
      <c r="E48" s="150"/>
      <c r="F48" s="151"/>
    </row>
    <row r="49" spans="1:6" ht="25.5" x14ac:dyDescent="0.25">
      <c r="A49" s="149"/>
      <c r="B49" s="102"/>
      <c r="C49" s="103"/>
      <c r="D49" s="18" t="s">
        <v>226</v>
      </c>
      <c r="E49" s="150"/>
      <c r="F49" s="151"/>
    </row>
    <row r="50" spans="1:6" x14ac:dyDescent="0.25">
      <c r="A50" s="149" t="s">
        <v>423</v>
      </c>
      <c r="B50" s="102" t="s">
        <v>228</v>
      </c>
      <c r="C50" s="103" t="s">
        <v>43</v>
      </c>
      <c r="D50" s="58" t="s">
        <v>412</v>
      </c>
      <c r="E50" s="152" t="s">
        <v>227</v>
      </c>
      <c r="F50" s="151" t="s">
        <v>135</v>
      </c>
    </row>
    <row r="51" spans="1:6" ht="25.5" x14ac:dyDescent="0.25">
      <c r="A51" s="149"/>
      <c r="B51" s="102"/>
      <c r="C51" s="103"/>
      <c r="D51" s="22" t="s">
        <v>237</v>
      </c>
      <c r="E51" s="152"/>
      <c r="F51" s="151"/>
    </row>
    <row r="52" spans="1:6" ht="63.75" x14ac:dyDescent="0.25">
      <c r="A52" s="149"/>
      <c r="B52" s="102"/>
      <c r="C52" s="103"/>
      <c r="D52" s="22" t="s">
        <v>229</v>
      </c>
      <c r="E52" s="152"/>
      <c r="F52" s="151"/>
    </row>
    <row r="53" spans="1:6" ht="51" x14ac:dyDescent="0.25">
      <c r="A53" s="149"/>
      <c r="B53" s="102"/>
      <c r="C53" s="103"/>
      <c r="D53" s="18" t="s">
        <v>230</v>
      </c>
      <c r="E53" s="152"/>
      <c r="F53" s="151"/>
    </row>
    <row r="54" spans="1:6" x14ac:dyDescent="0.25">
      <c r="A54" s="149" t="s">
        <v>424</v>
      </c>
      <c r="B54" s="102" t="s">
        <v>56</v>
      </c>
      <c r="C54" s="103" t="s">
        <v>57</v>
      </c>
      <c r="D54" s="22" t="s">
        <v>413</v>
      </c>
      <c r="E54" s="152" t="s">
        <v>158</v>
      </c>
      <c r="F54" s="151" t="s">
        <v>135</v>
      </c>
    </row>
    <row r="55" spans="1:6" ht="25.5" x14ac:dyDescent="0.25">
      <c r="A55" s="149"/>
      <c r="B55" s="102"/>
      <c r="C55" s="103"/>
      <c r="D55" s="22" t="s">
        <v>152</v>
      </c>
      <c r="E55" s="152"/>
      <c r="F55" s="151"/>
    </row>
    <row r="56" spans="1:6" ht="38.25" x14ac:dyDescent="0.25">
      <c r="A56" s="149"/>
      <c r="B56" s="102"/>
      <c r="C56" s="103"/>
      <c r="D56" s="22" t="s">
        <v>153</v>
      </c>
      <c r="E56" s="152"/>
      <c r="F56" s="151"/>
    </row>
    <row r="57" spans="1:6" ht="38.25" x14ac:dyDescent="0.25">
      <c r="A57" s="149"/>
      <c r="B57" s="102"/>
      <c r="C57" s="103"/>
      <c r="D57" s="22" t="s">
        <v>154</v>
      </c>
      <c r="E57" s="152"/>
      <c r="F57" s="151"/>
    </row>
    <row r="58" spans="1:6" ht="38.25" x14ac:dyDescent="0.25">
      <c r="A58" s="149"/>
      <c r="B58" s="102"/>
      <c r="C58" s="103"/>
      <c r="D58" s="22" t="s">
        <v>155</v>
      </c>
      <c r="E58" s="152"/>
      <c r="F58" s="151"/>
    </row>
    <row r="59" spans="1:6" ht="38.25" x14ac:dyDescent="0.25">
      <c r="A59" s="149"/>
      <c r="B59" s="102"/>
      <c r="C59" s="103"/>
      <c r="D59" s="22" t="s">
        <v>156</v>
      </c>
      <c r="E59" s="152"/>
      <c r="F59" s="151"/>
    </row>
    <row r="60" spans="1:6" ht="38.25" x14ac:dyDescent="0.25">
      <c r="A60" s="149"/>
      <c r="B60" s="102"/>
      <c r="C60" s="103"/>
      <c r="D60" s="22" t="s">
        <v>157</v>
      </c>
      <c r="E60" s="152"/>
      <c r="F60" s="151"/>
    </row>
    <row r="61" spans="1:6" ht="82.5" customHeight="1" x14ac:dyDescent="0.25">
      <c r="A61" s="14" t="s">
        <v>425</v>
      </c>
      <c r="B61" s="8" t="s">
        <v>59</v>
      </c>
      <c r="C61" s="6" t="s">
        <v>57</v>
      </c>
      <c r="D61" s="57" t="s">
        <v>166</v>
      </c>
      <c r="E61" s="20" t="s">
        <v>167</v>
      </c>
      <c r="F61" s="21" t="s">
        <v>6</v>
      </c>
    </row>
    <row r="62" spans="1:6" x14ac:dyDescent="0.25">
      <c r="A62" s="149" t="s">
        <v>426</v>
      </c>
      <c r="B62" s="102" t="s">
        <v>61</v>
      </c>
      <c r="C62" s="103" t="s">
        <v>57</v>
      </c>
      <c r="D62" s="58" t="s">
        <v>414</v>
      </c>
      <c r="E62" s="152" t="s">
        <v>165</v>
      </c>
      <c r="F62" s="151" t="s">
        <v>135</v>
      </c>
    </row>
    <row r="63" spans="1:6" ht="25.5" x14ac:dyDescent="0.25">
      <c r="A63" s="149"/>
      <c r="B63" s="102"/>
      <c r="C63" s="103"/>
      <c r="D63" s="22" t="s">
        <v>159</v>
      </c>
      <c r="E63" s="152"/>
      <c r="F63" s="151"/>
    </row>
    <row r="64" spans="1:6" ht="25.5" x14ac:dyDescent="0.25">
      <c r="A64" s="149"/>
      <c r="B64" s="102"/>
      <c r="C64" s="103"/>
      <c r="D64" s="22" t="s">
        <v>160</v>
      </c>
      <c r="E64" s="152"/>
      <c r="F64" s="151"/>
    </row>
    <row r="65" spans="1:6" ht="25.5" x14ac:dyDescent="0.25">
      <c r="A65" s="149"/>
      <c r="B65" s="102"/>
      <c r="C65" s="103"/>
      <c r="D65" s="18" t="s">
        <v>161</v>
      </c>
      <c r="E65" s="152"/>
      <c r="F65" s="151"/>
    </row>
    <row r="66" spans="1:6" ht="25.5" x14ac:dyDescent="0.25">
      <c r="A66" s="149"/>
      <c r="B66" s="102"/>
      <c r="C66" s="103"/>
      <c r="D66" s="22" t="s">
        <v>162</v>
      </c>
      <c r="E66" s="152"/>
      <c r="F66" s="151"/>
    </row>
    <row r="67" spans="1:6" ht="25.5" x14ac:dyDescent="0.25">
      <c r="A67" s="149"/>
      <c r="B67" s="102"/>
      <c r="C67" s="103"/>
      <c r="D67" s="22" t="s">
        <v>163</v>
      </c>
      <c r="E67" s="152"/>
      <c r="F67" s="151"/>
    </row>
    <row r="68" spans="1:6" ht="25.5" x14ac:dyDescent="0.25">
      <c r="A68" s="149"/>
      <c r="B68" s="102"/>
      <c r="C68" s="103"/>
      <c r="D68" s="18" t="s">
        <v>164</v>
      </c>
      <c r="E68" s="152"/>
      <c r="F68" s="151"/>
    </row>
    <row r="69" spans="1:6" x14ac:dyDescent="0.25">
      <c r="A69" s="149" t="s">
        <v>427</v>
      </c>
      <c r="B69" s="102" t="s">
        <v>63</v>
      </c>
      <c r="C69" s="103" t="s">
        <v>57</v>
      </c>
      <c r="D69" s="22" t="s">
        <v>415</v>
      </c>
      <c r="E69" s="152" t="s">
        <v>165</v>
      </c>
      <c r="F69" s="151" t="s">
        <v>135</v>
      </c>
    </row>
    <row r="70" spans="1:6" ht="35.25" customHeight="1" x14ac:dyDescent="0.25">
      <c r="A70" s="149"/>
      <c r="B70" s="102"/>
      <c r="C70" s="103"/>
      <c r="D70" s="22" t="s">
        <v>231</v>
      </c>
      <c r="E70" s="152"/>
      <c r="F70" s="151"/>
    </row>
    <row r="71" spans="1:6" ht="35.25" customHeight="1" x14ac:dyDescent="0.25">
      <c r="A71" s="149"/>
      <c r="B71" s="102"/>
      <c r="C71" s="103"/>
      <c r="D71" s="22" t="s">
        <v>232</v>
      </c>
      <c r="E71" s="152"/>
      <c r="F71" s="151"/>
    </row>
    <row r="72" spans="1:6" ht="35.25" customHeight="1" x14ac:dyDescent="0.25">
      <c r="A72" s="149"/>
      <c r="B72" s="102"/>
      <c r="C72" s="103"/>
      <c r="D72" s="22" t="s">
        <v>233</v>
      </c>
      <c r="E72" s="152"/>
      <c r="F72" s="151"/>
    </row>
    <row r="73" spans="1:6" ht="35.25" customHeight="1" x14ac:dyDescent="0.25">
      <c r="A73" s="149"/>
      <c r="B73" s="102"/>
      <c r="C73" s="103"/>
      <c r="D73" s="22" t="s">
        <v>234</v>
      </c>
      <c r="E73" s="152"/>
      <c r="F73" s="151"/>
    </row>
    <row r="74" spans="1:6" ht="35.25" customHeight="1" x14ac:dyDescent="0.25">
      <c r="A74" s="149"/>
      <c r="B74" s="102"/>
      <c r="C74" s="103"/>
      <c r="D74" s="22" t="s">
        <v>235</v>
      </c>
      <c r="E74" s="152"/>
      <c r="F74" s="151"/>
    </row>
    <row r="75" spans="1:6" ht="35.25" customHeight="1" x14ac:dyDescent="0.25">
      <c r="A75" s="149"/>
      <c r="B75" s="102"/>
      <c r="C75" s="103"/>
      <c r="D75" s="18" t="s">
        <v>236</v>
      </c>
      <c r="E75" s="152"/>
      <c r="F75" s="151"/>
    </row>
    <row r="76" spans="1:6" x14ac:dyDescent="0.25">
      <c r="A76" s="149" t="s">
        <v>428</v>
      </c>
      <c r="B76" s="102" t="s">
        <v>65</v>
      </c>
      <c r="C76" s="103" t="s">
        <v>43</v>
      </c>
      <c r="D76" s="22" t="s">
        <v>416</v>
      </c>
      <c r="E76" s="152" t="s">
        <v>171</v>
      </c>
      <c r="F76" s="151" t="s">
        <v>135</v>
      </c>
    </row>
    <row r="77" spans="1:6" x14ac:dyDescent="0.25">
      <c r="A77" s="149"/>
      <c r="B77" s="102"/>
      <c r="C77" s="103"/>
      <c r="D77" s="22" t="s">
        <v>168</v>
      </c>
      <c r="E77" s="152"/>
      <c r="F77" s="151"/>
    </row>
    <row r="78" spans="1:6" ht="25.5" x14ac:dyDescent="0.25">
      <c r="A78" s="149"/>
      <c r="B78" s="102"/>
      <c r="C78" s="103"/>
      <c r="D78" s="22" t="s">
        <v>169</v>
      </c>
      <c r="E78" s="152"/>
      <c r="F78" s="151"/>
    </row>
    <row r="79" spans="1:6" ht="25.5" x14ac:dyDescent="0.25">
      <c r="A79" s="149"/>
      <c r="B79" s="102"/>
      <c r="C79" s="103"/>
      <c r="D79" s="22" t="s">
        <v>170</v>
      </c>
      <c r="E79" s="152"/>
      <c r="F79" s="151"/>
    </row>
    <row r="80" spans="1:6" ht="38.25" x14ac:dyDescent="0.25">
      <c r="A80" s="14" t="s">
        <v>429</v>
      </c>
      <c r="B80" s="8" t="s">
        <v>67</v>
      </c>
      <c r="C80" s="6" t="s">
        <v>57</v>
      </c>
      <c r="D80" s="57" t="s">
        <v>175</v>
      </c>
      <c r="E80" s="20" t="s">
        <v>173</v>
      </c>
      <c r="F80" s="21" t="s">
        <v>174</v>
      </c>
    </row>
    <row r="81" spans="1:6" x14ac:dyDescent="0.25">
      <c r="A81" s="149" t="s">
        <v>430</v>
      </c>
      <c r="B81" s="102" t="s">
        <v>69</v>
      </c>
      <c r="C81" s="103" t="s">
        <v>181</v>
      </c>
      <c r="D81" s="22" t="s">
        <v>182</v>
      </c>
      <c r="E81" s="152" t="s">
        <v>186</v>
      </c>
      <c r="F81" s="151" t="s">
        <v>135</v>
      </c>
    </row>
    <row r="82" spans="1:6" x14ac:dyDescent="0.25">
      <c r="A82" s="149"/>
      <c r="B82" s="102"/>
      <c r="C82" s="103"/>
      <c r="D82" s="22" t="s">
        <v>145</v>
      </c>
      <c r="E82" s="152"/>
      <c r="F82" s="151"/>
    </row>
    <row r="83" spans="1:6" ht="38.25" x14ac:dyDescent="0.25">
      <c r="A83" s="149"/>
      <c r="B83" s="102"/>
      <c r="C83" s="103"/>
      <c r="D83" s="22" t="s">
        <v>183</v>
      </c>
      <c r="E83" s="152"/>
      <c r="F83" s="151"/>
    </row>
    <row r="84" spans="1:6" ht="38.25" x14ac:dyDescent="0.25">
      <c r="A84" s="149"/>
      <c r="B84" s="102"/>
      <c r="C84" s="103"/>
      <c r="D84" s="22" t="s">
        <v>184</v>
      </c>
      <c r="E84" s="152"/>
      <c r="F84" s="151"/>
    </row>
    <row r="85" spans="1:6" ht="38.25" x14ac:dyDescent="0.25">
      <c r="A85" s="149"/>
      <c r="B85" s="102"/>
      <c r="C85" s="103"/>
      <c r="D85" s="22" t="s">
        <v>185</v>
      </c>
      <c r="E85" s="152"/>
      <c r="F85" s="151"/>
    </row>
    <row r="86" spans="1:6" ht="51.75" customHeight="1" x14ac:dyDescent="0.25">
      <c r="A86" s="14" t="s">
        <v>431</v>
      </c>
      <c r="B86" s="8" t="s">
        <v>71</v>
      </c>
      <c r="C86" s="6" t="s">
        <v>57</v>
      </c>
      <c r="D86" s="57" t="s">
        <v>187</v>
      </c>
      <c r="E86" s="20" t="s">
        <v>173</v>
      </c>
      <c r="F86" s="21" t="s">
        <v>174</v>
      </c>
    </row>
    <row r="87" spans="1:6" ht="19.5" customHeight="1" x14ac:dyDescent="0.25">
      <c r="A87" s="149" t="s">
        <v>432</v>
      </c>
      <c r="B87" s="102" t="s">
        <v>73</v>
      </c>
      <c r="C87" s="103" t="s">
        <v>181</v>
      </c>
      <c r="D87" s="58" t="s">
        <v>188</v>
      </c>
      <c r="E87" s="152" t="s">
        <v>192</v>
      </c>
      <c r="F87" s="151" t="s">
        <v>135</v>
      </c>
    </row>
    <row r="88" spans="1:6" x14ac:dyDescent="0.25">
      <c r="A88" s="149"/>
      <c r="B88" s="102"/>
      <c r="C88" s="103"/>
      <c r="D88" s="22" t="s">
        <v>145</v>
      </c>
      <c r="E88" s="152"/>
      <c r="F88" s="151"/>
    </row>
    <row r="89" spans="1:6" ht="32.25" customHeight="1" x14ac:dyDescent="0.25">
      <c r="A89" s="149"/>
      <c r="B89" s="102"/>
      <c r="C89" s="103"/>
      <c r="D89" s="22" t="s">
        <v>189</v>
      </c>
      <c r="E89" s="152"/>
      <c r="F89" s="151"/>
    </row>
    <row r="90" spans="1:6" ht="32.25" customHeight="1" x14ac:dyDescent="0.25">
      <c r="A90" s="149"/>
      <c r="B90" s="102"/>
      <c r="C90" s="103"/>
      <c r="D90" s="22" t="s">
        <v>190</v>
      </c>
      <c r="E90" s="152"/>
      <c r="F90" s="151"/>
    </row>
    <row r="91" spans="1:6" ht="27.75" customHeight="1" x14ac:dyDescent="0.25">
      <c r="A91" s="149"/>
      <c r="B91" s="102"/>
      <c r="C91" s="103"/>
      <c r="D91" s="18" t="s">
        <v>191</v>
      </c>
      <c r="E91" s="152"/>
      <c r="F91" s="151"/>
    </row>
    <row r="92" spans="1:6" ht="127.5" x14ac:dyDescent="0.25">
      <c r="A92" s="14" t="s">
        <v>433</v>
      </c>
      <c r="B92" s="8" t="s">
        <v>75</v>
      </c>
      <c r="C92" s="6" t="s">
        <v>76</v>
      </c>
      <c r="D92" s="57" t="s">
        <v>194</v>
      </c>
      <c r="E92" s="20" t="s">
        <v>192</v>
      </c>
      <c r="F92" s="21" t="s">
        <v>135</v>
      </c>
    </row>
    <row r="93" spans="1:6" x14ac:dyDescent="0.25">
      <c r="A93" s="149" t="s">
        <v>434</v>
      </c>
      <c r="B93" s="102" t="s">
        <v>78</v>
      </c>
      <c r="C93" s="103" t="s">
        <v>181</v>
      </c>
      <c r="D93" s="22" t="s">
        <v>407</v>
      </c>
      <c r="E93" s="152" t="s">
        <v>192</v>
      </c>
      <c r="F93" s="151" t="s">
        <v>135</v>
      </c>
    </row>
    <row r="94" spans="1:6" ht="38.25" x14ac:dyDescent="0.25">
      <c r="A94" s="149"/>
      <c r="B94" s="102"/>
      <c r="C94" s="103"/>
      <c r="D94" s="22" t="s">
        <v>195</v>
      </c>
      <c r="E94" s="152"/>
      <c r="F94" s="151"/>
    </row>
    <row r="95" spans="1:6" ht="94.5" customHeight="1" x14ac:dyDescent="0.25">
      <c r="A95" s="149"/>
      <c r="B95" s="102"/>
      <c r="C95" s="103"/>
      <c r="D95" s="22" t="s">
        <v>196</v>
      </c>
      <c r="E95" s="152"/>
      <c r="F95" s="151"/>
    </row>
    <row r="96" spans="1:6" ht="38.25" x14ac:dyDescent="0.25">
      <c r="A96" s="149"/>
      <c r="B96" s="102"/>
      <c r="C96" s="103"/>
      <c r="D96" s="22" t="s">
        <v>197</v>
      </c>
      <c r="E96" s="152"/>
      <c r="F96" s="151"/>
    </row>
    <row r="97" spans="1:6" ht="25.5" x14ac:dyDescent="0.25">
      <c r="A97" s="14" t="s">
        <v>435</v>
      </c>
      <c r="B97" s="8" t="s">
        <v>404</v>
      </c>
      <c r="C97" s="6" t="s">
        <v>57</v>
      </c>
      <c r="D97" s="57" t="s">
        <v>198</v>
      </c>
      <c r="E97" s="20" t="s">
        <v>173</v>
      </c>
      <c r="F97" s="21" t="s">
        <v>174</v>
      </c>
    </row>
    <row r="98" spans="1:6" ht="25.5" x14ac:dyDescent="0.25">
      <c r="A98" s="14" t="s">
        <v>436</v>
      </c>
      <c r="B98" s="8" t="s">
        <v>83</v>
      </c>
      <c r="C98" s="6" t="s">
        <v>193</v>
      </c>
      <c r="D98" s="57" t="s">
        <v>199</v>
      </c>
      <c r="E98" s="20" t="s">
        <v>173</v>
      </c>
      <c r="F98" s="21" t="s">
        <v>174</v>
      </c>
    </row>
    <row r="99" spans="1:6" ht="30" customHeight="1" x14ac:dyDescent="0.25">
      <c r="A99" s="149" t="s">
        <v>437</v>
      </c>
      <c r="B99" s="102" t="s">
        <v>85</v>
      </c>
      <c r="C99" s="103" t="s">
        <v>181</v>
      </c>
      <c r="D99" s="58" t="s">
        <v>200</v>
      </c>
      <c r="E99" s="152" t="s">
        <v>204</v>
      </c>
      <c r="F99" s="151" t="s">
        <v>135</v>
      </c>
    </row>
    <row r="100" spans="1:6" ht="24.75" customHeight="1" x14ac:dyDescent="0.25">
      <c r="A100" s="149"/>
      <c r="B100" s="102"/>
      <c r="C100" s="103"/>
      <c r="D100" s="22" t="s">
        <v>145</v>
      </c>
      <c r="E100" s="152"/>
      <c r="F100" s="151"/>
    </row>
    <row r="101" spans="1:6" ht="32.25" customHeight="1" x14ac:dyDescent="0.25">
      <c r="A101" s="149"/>
      <c r="B101" s="102"/>
      <c r="C101" s="103"/>
      <c r="D101" s="22" t="s">
        <v>201</v>
      </c>
      <c r="E101" s="152"/>
      <c r="F101" s="151"/>
    </row>
    <row r="102" spans="1:6" ht="21.75" customHeight="1" x14ac:dyDescent="0.25">
      <c r="A102" s="149"/>
      <c r="B102" s="102"/>
      <c r="C102" s="103"/>
      <c r="D102" s="22" t="s">
        <v>202</v>
      </c>
      <c r="E102" s="152"/>
      <c r="F102" s="151"/>
    </row>
    <row r="103" spans="1:6" ht="63.75" customHeight="1" x14ac:dyDescent="0.25">
      <c r="A103" s="149"/>
      <c r="B103" s="102"/>
      <c r="C103" s="103"/>
      <c r="D103" s="18" t="s">
        <v>203</v>
      </c>
      <c r="E103" s="152"/>
      <c r="F103" s="151"/>
    </row>
    <row r="104" spans="1:6" ht="36.75" customHeight="1" x14ac:dyDescent="0.25">
      <c r="A104" s="149" t="s">
        <v>438</v>
      </c>
      <c r="B104" s="102" t="s">
        <v>87</v>
      </c>
      <c r="C104" s="103" t="s">
        <v>181</v>
      </c>
      <c r="D104" s="58" t="s">
        <v>205</v>
      </c>
      <c r="E104" s="152" t="s">
        <v>204</v>
      </c>
      <c r="F104" s="151" t="s">
        <v>135</v>
      </c>
    </row>
    <row r="105" spans="1:6" ht="44.25" customHeight="1" x14ac:dyDescent="0.25">
      <c r="A105" s="149"/>
      <c r="B105" s="102"/>
      <c r="C105" s="103"/>
      <c r="D105" s="22" t="s">
        <v>206</v>
      </c>
      <c r="E105" s="152"/>
      <c r="F105" s="151"/>
    </row>
    <row r="106" spans="1:6" ht="39" customHeight="1" x14ac:dyDescent="0.25">
      <c r="A106" s="149"/>
      <c r="B106" s="102"/>
      <c r="C106" s="103"/>
      <c r="D106" s="22" t="s">
        <v>207</v>
      </c>
      <c r="E106" s="152"/>
      <c r="F106" s="151"/>
    </row>
    <row r="107" spans="1:6" ht="48" customHeight="1" x14ac:dyDescent="0.25">
      <c r="A107" s="149"/>
      <c r="B107" s="102"/>
      <c r="C107" s="103"/>
      <c r="D107" s="18" t="s">
        <v>208</v>
      </c>
      <c r="E107" s="152"/>
      <c r="F107" s="151"/>
    </row>
    <row r="108" spans="1:6" x14ac:dyDescent="0.25">
      <c r="A108" s="149" t="s">
        <v>439</v>
      </c>
      <c r="B108" s="102" t="s">
        <v>80</v>
      </c>
      <c r="C108" s="103" t="s">
        <v>181</v>
      </c>
      <c r="D108" s="58" t="s">
        <v>209</v>
      </c>
      <c r="E108" s="152" t="s">
        <v>192</v>
      </c>
      <c r="F108" s="151" t="s">
        <v>135</v>
      </c>
    </row>
    <row r="109" spans="1:6" ht="38.25" x14ac:dyDescent="0.25">
      <c r="A109" s="149"/>
      <c r="B109" s="102"/>
      <c r="C109" s="103"/>
      <c r="D109" s="22" t="s">
        <v>210</v>
      </c>
      <c r="E109" s="152"/>
      <c r="F109" s="151"/>
    </row>
    <row r="110" spans="1:6" ht="63.75" x14ac:dyDescent="0.25">
      <c r="A110" s="149"/>
      <c r="B110" s="102"/>
      <c r="C110" s="103"/>
      <c r="D110" s="22" t="s">
        <v>211</v>
      </c>
      <c r="E110" s="152"/>
      <c r="F110" s="151"/>
    </row>
    <row r="111" spans="1:6" ht="38.25" x14ac:dyDescent="0.25">
      <c r="A111" s="149"/>
      <c r="B111" s="102"/>
      <c r="C111" s="103"/>
      <c r="D111" s="18" t="s">
        <v>212</v>
      </c>
      <c r="E111" s="152"/>
      <c r="F111" s="151"/>
    </row>
  </sheetData>
  <mergeCells count="84">
    <mergeCell ref="F104:F107"/>
    <mergeCell ref="A108:A111"/>
    <mergeCell ref="B108:B111"/>
    <mergeCell ref="C108:C111"/>
    <mergeCell ref="A4:F4"/>
    <mergeCell ref="A5:F5"/>
    <mergeCell ref="A6:F6"/>
    <mergeCell ref="A7:F7"/>
    <mergeCell ref="A32:A49"/>
    <mergeCell ref="B32:B49"/>
    <mergeCell ref="C32:C49"/>
    <mergeCell ref="E32:E49"/>
    <mergeCell ref="F32:F49"/>
    <mergeCell ref="A50:A53"/>
    <mergeCell ref="B50:B53"/>
    <mergeCell ref="C50:C53"/>
    <mergeCell ref="E50:E53"/>
    <mergeCell ref="F50:F53"/>
    <mergeCell ref="E108:E111"/>
    <mergeCell ref="F108:F111"/>
    <mergeCell ref="A93:A96"/>
    <mergeCell ref="B93:B96"/>
    <mergeCell ref="C93:C96"/>
    <mergeCell ref="E93:E96"/>
    <mergeCell ref="F93:F96"/>
    <mergeCell ref="A99:A103"/>
    <mergeCell ref="B99:B103"/>
    <mergeCell ref="C99:C103"/>
    <mergeCell ref="E99:E103"/>
    <mergeCell ref="F99:F103"/>
    <mergeCell ref="A104:A107"/>
    <mergeCell ref="B104:B107"/>
    <mergeCell ref="C104:C107"/>
    <mergeCell ref="E104:E107"/>
    <mergeCell ref="A81:A85"/>
    <mergeCell ref="B81:B85"/>
    <mergeCell ref="C81:C85"/>
    <mergeCell ref="E81:E85"/>
    <mergeCell ref="F81:F85"/>
    <mergeCell ref="A87:A91"/>
    <mergeCell ref="B87:B91"/>
    <mergeCell ref="C87:C91"/>
    <mergeCell ref="E87:E91"/>
    <mergeCell ref="F87:F91"/>
    <mergeCell ref="A76:A79"/>
    <mergeCell ref="B76:B79"/>
    <mergeCell ref="C76:C79"/>
    <mergeCell ref="E76:E79"/>
    <mergeCell ref="F76:F79"/>
    <mergeCell ref="A13:A16"/>
    <mergeCell ref="B13:B16"/>
    <mergeCell ref="C13:C16"/>
    <mergeCell ref="E13:E16"/>
    <mergeCell ref="F13:F16"/>
    <mergeCell ref="A62:A68"/>
    <mergeCell ref="B62:B68"/>
    <mergeCell ref="C62:C68"/>
    <mergeCell ref="E62:E68"/>
    <mergeCell ref="F62:F68"/>
    <mergeCell ref="A69:A75"/>
    <mergeCell ref="B69:B75"/>
    <mergeCell ref="C69:C75"/>
    <mergeCell ref="E69:E75"/>
    <mergeCell ref="F69:F75"/>
    <mergeCell ref="A25:A31"/>
    <mergeCell ref="B25:B31"/>
    <mergeCell ref="C25:C31"/>
    <mergeCell ref="E25:E31"/>
    <mergeCell ref="F25:F31"/>
    <mergeCell ref="A54:A60"/>
    <mergeCell ref="B54:B60"/>
    <mergeCell ref="C54:C60"/>
    <mergeCell ref="E54:E60"/>
    <mergeCell ref="F54:F60"/>
    <mergeCell ref="A21:A24"/>
    <mergeCell ref="B21:B24"/>
    <mergeCell ref="C21:C24"/>
    <mergeCell ref="E21:E24"/>
    <mergeCell ref="F21:F24"/>
    <mergeCell ref="A17:A20"/>
    <mergeCell ref="B17:B20"/>
    <mergeCell ref="C17:C20"/>
    <mergeCell ref="E17:E20"/>
    <mergeCell ref="F17:F20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abSelected="1" topLeftCell="A10" workbookViewId="0">
      <selection activeCell="E35" sqref="E35"/>
    </sheetView>
  </sheetViews>
  <sheetFormatPr defaultRowHeight="15" x14ac:dyDescent="0.25"/>
  <cols>
    <col min="1" max="1" width="20.140625" style="23" customWidth="1"/>
    <col min="2" max="2" width="13" style="23" customWidth="1"/>
    <col min="3" max="3" width="80.7109375" style="23" customWidth="1"/>
    <col min="4" max="4" width="5.5703125" style="23" bestFit="1" customWidth="1"/>
    <col min="5" max="5" width="7.85546875" style="23" bestFit="1" customWidth="1"/>
    <col min="6" max="6" width="16.5703125" style="55" bestFit="1" customWidth="1"/>
    <col min="7" max="16384" width="9.140625" style="23"/>
  </cols>
  <sheetData>
    <row r="1" spans="1:6" customFormat="1" ht="15.75" customHeight="1" x14ac:dyDescent="0.25">
      <c r="A1" s="59"/>
      <c r="B1" s="59"/>
      <c r="C1" s="59"/>
      <c r="D1" s="59"/>
      <c r="E1" s="59"/>
      <c r="F1" s="60" t="s">
        <v>451</v>
      </c>
    </row>
    <row r="2" spans="1:6" customFormat="1" ht="15.75" customHeight="1" x14ac:dyDescent="0.25">
      <c r="A2" s="59"/>
      <c r="B2" s="59"/>
      <c r="C2" s="59"/>
      <c r="D2" s="59"/>
      <c r="E2" s="59"/>
      <c r="F2" s="60" t="s">
        <v>446</v>
      </c>
    </row>
    <row r="3" spans="1:6" customFormat="1" ht="15.75" customHeight="1" x14ac:dyDescent="0.25">
      <c r="A3" s="59"/>
      <c r="B3" s="59"/>
      <c r="C3" s="59"/>
      <c r="D3" s="59"/>
      <c r="E3" s="59"/>
      <c r="F3" s="60" t="s">
        <v>447</v>
      </c>
    </row>
    <row r="4" spans="1:6" customFormat="1" ht="15.75" x14ac:dyDescent="0.25">
      <c r="A4" s="124"/>
      <c r="B4" s="124"/>
      <c r="C4" s="124"/>
      <c r="D4" s="124"/>
      <c r="E4" s="124"/>
      <c r="F4" s="124"/>
    </row>
    <row r="5" spans="1:6" ht="15.75" x14ac:dyDescent="0.25">
      <c r="A5" s="140" t="s">
        <v>239</v>
      </c>
      <c r="B5" s="140"/>
      <c r="C5" s="140"/>
      <c r="D5" s="140"/>
      <c r="E5" s="140"/>
      <c r="F5" s="140"/>
    </row>
    <row r="6" spans="1:6" ht="15.75" x14ac:dyDescent="0.25">
      <c r="A6" s="141" t="s">
        <v>29</v>
      </c>
      <c r="B6" s="141"/>
      <c r="C6" s="141"/>
      <c r="D6" s="141"/>
      <c r="E6" s="141"/>
      <c r="F6" s="141"/>
    </row>
    <row r="7" spans="1:6" ht="15.75" x14ac:dyDescent="0.25">
      <c r="A7" s="142" t="s">
        <v>2</v>
      </c>
      <c r="B7" s="142"/>
      <c r="C7" s="142"/>
      <c r="D7" s="142"/>
      <c r="E7" s="142"/>
      <c r="F7" s="142"/>
    </row>
    <row r="8" spans="1:6" ht="10.5" customHeight="1" x14ac:dyDescent="0.25">
      <c r="A8" s="28"/>
      <c r="B8" s="28"/>
      <c r="C8" s="28"/>
      <c r="D8" s="28"/>
      <c r="E8" s="28"/>
      <c r="F8" s="54"/>
    </row>
    <row r="9" spans="1:6" ht="105.75" customHeight="1" x14ac:dyDescent="0.25">
      <c r="A9" s="52" t="s">
        <v>240</v>
      </c>
      <c r="B9" s="52" t="s">
        <v>288</v>
      </c>
      <c r="C9" s="52" t="s">
        <v>241</v>
      </c>
      <c r="D9" s="103" t="s">
        <v>242</v>
      </c>
      <c r="E9" s="103"/>
      <c r="F9" s="53" t="s">
        <v>243</v>
      </c>
    </row>
    <row r="10" spans="1:6" x14ac:dyDescent="0.25">
      <c r="A10" s="155" t="s">
        <v>564</v>
      </c>
      <c r="B10" s="154" t="s">
        <v>244</v>
      </c>
      <c r="C10" s="154"/>
      <c r="D10" s="29" t="s">
        <v>245</v>
      </c>
      <c r="E10" s="30">
        <f>SUM(E11:E15)</f>
        <v>6734936</v>
      </c>
      <c r="F10" s="106" t="s">
        <v>246</v>
      </c>
    </row>
    <row r="11" spans="1:6" x14ac:dyDescent="0.25">
      <c r="A11" s="155"/>
      <c r="B11" s="154"/>
      <c r="C11" s="154"/>
      <c r="D11" s="29">
        <v>2017</v>
      </c>
      <c r="E11" s="30">
        <f>E17+E23+E29+E35</f>
        <v>1554329</v>
      </c>
      <c r="F11" s="106"/>
    </row>
    <row r="12" spans="1:6" x14ac:dyDescent="0.25">
      <c r="A12" s="155"/>
      <c r="B12" s="154"/>
      <c r="C12" s="154"/>
      <c r="D12" s="29">
        <v>2018</v>
      </c>
      <c r="E12" s="30">
        <f t="shared" ref="E12:E15" si="0">E18+E24+E30+E36</f>
        <v>1302738</v>
      </c>
      <c r="F12" s="106"/>
    </row>
    <row r="13" spans="1:6" x14ac:dyDescent="0.25">
      <c r="A13" s="155"/>
      <c r="B13" s="154"/>
      <c r="C13" s="154"/>
      <c r="D13" s="29">
        <v>2019</v>
      </c>
      <c r="E13" s="30">
        <f t="shared" si="0"/>
        <v>1350638</v>
      </c>
      <c r="F13" s="106"/>
    </row>
    <row r="14" spans="1:6" x14ac:dyDescent="0.25">
      <c r="A14" s="155"/>
      <c r="B14" s="154"/>
      <c r="C14" s="154"/>
      <c r="D14" s="29">
        <v>2020</v>
      </c>
      <c r="E14" s="30">
        <f t="shared" si="0"/>
        <v>1253333</v>
      </c>
      <c r="F14" s="106"/>
    </row>
    <row r="15" spans="1:6" x14ac:dyDescent="0.25">
      <c r="A15" s="155"/>
      <c r="B15" s="154"/>
      <c r="C15" s="154"/>
      <c r="D15" s="29">
        <v>2021</v>
      </c>
      <c r="E15" s="30">
        <f t="shared" si="0"/>
        <v>1273898</v>
      </c>
      <c r="F15" s="106"/>
    </row>
    <row r="16" spans="1:6" x14ac:dyDescent="0.25">
      <c r="A16" s="160" t="s">
        <v>247</v>
      </c>
      <c r="B16" s="154" t="s">
        <v>31</v>
      </c>
      <c r="C16" s="154" t="s">
        <v>249</v>
      </c>
      <c r="D16" s="29" t="s">
        <v>245</v>
      </c>
      <c r="E16" s="101">
        <f>SUM(E17:E21)</f>
        <v>73500</v>
      </c>
      <c r="F16" s="106"/>
    </row>
    <row r="17" spans="1:6" x14ac:dyDescent="0.25">
      <c r="A17" s="161"/>
      <c r="B17" s="154"/>
      <c r="C17" s="154"/>
      <c r="D17" s="29">
        <v>2017</v>
      </c>
      <c r="E17" s="101">
        <f>E293</f>
        <v>63700</v>
      </c>
      <c r="F17" s="106"/>
    </row>
    <row r="18" spans="1:6" x14ac:dyDescent="0.25">
      <c r="A18" s="161"/>
      <c r="B18" s="154"/>
      <c r="C18" s="154"/>
      <c r="D18" s="29">
        <v>2018</v>
      </c>
      <c r="E18" s="101">
        <f t="shared" ref="E18:E21" si="1">E294</f>
        <v>9800</v>
      </c>
      <c r="F18" s="106"/>
    </row>
    <row r="19" spans="1:6" x14ac:dyDescent="0.25">
      <c r="A19" s="161"/>
      <c r="B19" s="154"/>
      <c r="C19" s="154"/>
      <c r="D19" s="29">
        <v>2019</v>
      </c>
      <c r="E19" s="101">
        <f t="shared" si="1"/>
        <v>0</v>
      </c>
      <c r="F19" s="106"/>
    </row>
    <row r="20" spans="1:6" x14ac:dyDescent="0.25">
      <c r="A20" s="161"/>
      <c r="B20" s="154"/>
      <c r="C20" s="154"/>
      <c r="D20" s="29">
        <v>2020</v>
      </c>
      <c r="E20" s="101">
        <f t="shared" si="1"/>
        <v>0</v>
      </c>
      <c r="F20" s="106"/>
    </row>
    <row r="21" spans="1:6" x14ac:dyDescent="0.25">
      <c r="A21" s="161"/>
      <c r="B21" s="154"/>
      <c r="C21" s="154"/>
      <c r="D21" s="29">
        <v>2021</v>
      </c>
      <c r="E21" s="101">
        <f t="shared" si="1"/>
        <v>0</v>
      </c>
      <c r="F21" s="106"/>
    </row>
    <row r="22" spans="1:6" x14ac:dyDescent="0.25">
      <c r="A22" s="161"/>
      <c r="B22" s="154" t="s">
        <v>32</v>
      </c>
      <c r="C22" s="154" t="s">
        <v>249</v>
      </c>
      <c r="D22" s="29" t="s">
        <v>245</v>
      </c>
      <c r="E22" s="101">
        <f>SUM(E23:E27)</f>
        <v>188301</v>
      </c>
      <c r="F22" s="106"/>
    </row>
    <row r="23" spans="1:6" x14ac:dyDescent="0.25">
      <c r="A23" s="161"/>
      <c r="B23" s="154"/>
      <c r="C23" s="154"/>
      <c r="D23" s="29">
        <v>2017</v>
      </c>
      <c r="E23" s="101">
        <f>E47+E233+E287</f>
        <v>182861</v>
      </c>
      <c r="F23" s="106"/>
    </row>
    <row r="24" spans="1:6" x14ac:dyDescent="0.25">
      <c r="A24" s="161"/>
      <c r="B24" s="154"/>
      <c r="C24" s="154"/>
      <c r="D24" s="29">
        <v>2018</v>
      </c>
      <c r="E24" s="101">
        <f t="shared" ref="E24:E27" si="2">E48+E234+E288</f>
        <v>5440</v>
      </c>
      <c r="F24" s="106"/>
    </row>
    <row r="25" spans="1:6" x14ac:dyDescent="0.25">
      <c r="A25" s="161"/>
      <c r="B25" s="154"/>
      <c r="C25" s="154"/>
      <c r="D25" s="29">
        <v>2019</v>
      </c>
      <c r="E25" s="101">
        <f t="shared" si="2"/>
        <v>0</v>
      </c>
      <c r="F25" s="106"/>
    </row>
    <row r="26" spans="1:6" x14ac:dyDescent="0.25">
      <c r="A26" s="161"/>
      <c r="B26" s="154"/>
      <c r="C26" s="154"/>
      <c r="D26" s="29">
        <v>2020</v>
      </c>
      <c r="E26" s="101">
        <f t="shared" si="2"/>
        <v>0</v>
      </c>
      <c r="F26" s="106"/>
    </row>
    <row r="27" spans="1:6" x14ac:dyDescent="0.25">
      <c r="A27" s="161"/>
      <c r="B27" s="154"/>
      <c r="C27" s="154"/>
      <c r="D27" s="29">
        <v>2021</v>
      </c>
      <c r="E27" s="101">
        <f t="shared" si="2"/>
        <v>0</v>
      </c>
      <c r="F27" s="106"/>
    </row>
    <row r="28" spans="1:6" x14ac:dyDescent="0.25">
      <c r="A28" s="161"/>
      <c r="B28" s="154" t="s">
        <v>248</v>
      </c>
      <c r="C28" s="154" t="s">
        <v>249</v>
      </c>
      <c r="D28" s="29" t="s">
        <v>245</v>
      </c>
      <c r="E28" s="30">
        <f>SUM(E29:E33)</f>
        <v>5538930</v>
      </c>
      <c r="F28" s="106" t="s">
        <v>246</v>
      </c>
    </row>
    <row r="29" spans="1:6" x14ac:dyDescent="0.25">
      <c r="A29" s="161"/>
      <c r="B29" s="154"/>
      <c r="C29" s="154"/>
      <c r="D29" s="29">
        <v>2017</v>
      </c>
      <c r="E29" s="30">
        <f>E53+E191+E227+E281+E371+E389+E413+E431</f>
        <v>1162326</v>
      </c>
      <c r="F29" s="106"/>
    </row>
    <row r="30" spans="1:6" x14ac:dyDescent="0.25">
      <c r="A30" s="161"/>
      <c r="B30" s="154"/>
      <c r="C30" s="154"/>
      <c r="D30" s="29">
        <v>2018</v>
      </c>
      <c r="E30" s="30">
        <f t="shared" ref="E30:E33" si="3">E54+E192+E228+E282+E372+E390+E414+E432</f>
        <v>1117543</v>
      </c>
      <c r="F30" s="106"/>
    </row>
    <row r="31" spans="1:6" x14ac:dyDescent="0.25">
      <c r="A31" s="161"/>
      <c r="B31" s="154"/>
      <c r="C31" s="154"/>
      <c r="D31" s="29">
        <v>2019</v>
      </c>
      <c r="E31" s="30">
        <f t="shared" si="3"/>
        <v>1163687</v>
      </c>
      <c r="F31" s="106"/>
    </row>
    <row r="32" spans="1:6" x14ac:dyDescent="0.25">
      <c r="A32" s="161"/>
      <c r="B32" s="154"/>
      <c r="C32" s="154"/>
      <c r="D32" s="29">
        <v>2020</v>
      </c>
      <c r="E32" s="30">
        <f t="shared" si="3"/>
        <v>1047687</v>
      </c>
      <c r="F32" s="106"/>
    </row>
    <row r="33" spans="1:6" x14ac:dyDescent="0.25">
      <c r="A33" s="161"/>
      <c r="B33" s="154"/>
      <c r="C33" s="154"/>
      <c r="D33" s="29">
        <v>2021</v>
      </c>
      <c r="E33" s="30">
        <f t="shared" si="3"/>
        <v>1047687</v>
      </c>
      <c r="F33" s="106"/>
    </row>
    <row r="34" spans="1:6" x14ac:dyDescent="0.25">
      <c r="A34" s="161"/>
      <c r="B34" s="154" t="s">
        <v>250</v>
      </c>
      <c r="C34" s="154" t="s">
        <v>249</v>
      </c>
      <c r="D34" s="29" t="s">
        <v>245</v>
      </c>
      <c r="E34" s="30">
        <f>SUM(E35:E39)</f>
        <v>934205</v>
      </c>
      <c r="F34" s="106" t="s">
        <v>246</v>
      </c>
    </row>
    <row r="35" spans="1:6" x14ac:dyDescent="0.25">
      <c r="A35" s="161"/>
      <c r="B35" s="154"/>
      <c r="C35" s="154"/>
      <c r="D35" s="29">
        <v>2017</v>
      </c>
      <c r="E35" s="30">
        <f>E59</f>
        <v>145442</v>
      </c>
      <c r="F35" s="106"/>
    </row>
    <row r="36" spans="1:6" x14ac:dyDescent="0.25">
      <c r="A36" s="161"/>
      <c r="B36" s="154"/>
      <c r="C36" s="154"/>
      <c r="D36" s="29">
        <v>2018</v>
      </c>
      <c r="E36" s="30">
        <f t="shared" ref="E36:E39" si="4">E60</f>
        <v>169955</v>
      </c>
      <c r="F36" s="106"/>
    </row>
    <row r="37" spans="1:6" x14ac:dyDescent="0.25">
      <c r="A37" s="161"/>
      <c r="B37" s="154"/>
      <c r="C37" s="154"/>
      <c r="D37" s="29">
        <v>2019</v>
      </c>
      <c r="E37" s="30">
        <f t="shared" si="4"/>
        <v>186951</v>
      </c>
      <c r="F37" s="106"/>
    </row>
    <row r="38" spans="1:6" x14ac:dyDescent="0.25">
      <c r="A38" s="161"/>
      <c r="B38" s="154"/>
      <c r="C38" s="154"/>
      <c r="D38" s="29">
        <v>2020</v>
      </c>
      <c r="E38" s="30">
        <f t="shared" si="4"/>
        <v>205646</v>
      </c>
      <c r="F38" s="106"/>
    </row>
    <row r="39" spans="1:6" x14ac:dyDescent="0.25">
      <c r="A39" s="113"/>
      <c r="B39" s="154"/>
      <c r="C39" s="154"/>
      <c r="D39" s="29">
        <v>2021</v>
      </c>
      <c r="E39" s="30">
        <f t="shared" si="4"/>
        <v>226211</v>
      </c>
      <c r="F39" s="106"/>
    </row>
    <row r="40" spans="1:6" x14ac:dyDescent="0.25">
      <c r="A40" s="155" t="s">
        <v>287</v>
      </c>
      <c r="B40" s="154" t="s">
        <v>244</v>
      </c>
      <c r="C40" s="154"/>
      <c r="D40" s="29" t="s">
        <v>245</v>
      </c>
      <c r="E40" s="8">
        <f>E46+E52+E58</f>
        <v>5349158</v>
      </c>
      <c r="F40" s="106" t="s">
        <v>246</v>
      </c>
    </row>
    <row r="41" spans="1:6" x14ac:dyDescent="0.25">
      <c r="A41" s="155"/>
      <c r="B41" s="154"/>
      <c r="C41" s="154"/>
      <c r="D41" s="29">
        <v>2017</v>
      </c>
      <c r="E41" s="69">
        <f t="shared" ref="E41:E45" si="5">E47+E53+E59</f>
        <v>956501</v>
      </c>
      <c r="F41" s="106"/>
    </row>
    <row r="42" spans="1:6" x14ac:dyDescent="0.25">
      <c r="A42" s="155"/>
      <c r="B42" s="154"/>
      <c r="C42" s="154"/>
      <c r="D42" s="29">
        <v>2018</v>
      </c>
      <c r="E42" s="69">
        <f t="shared" si="5"/>
        <v>1074152</v>
      </c>
      <c r="F42" s="106"/>
    </row>
    <row r="43" spans="1:6" x14ac:dyDescent="0.25">
      <c r="A43" s="155"/>
      <c r="B43" s="154"/>
      <c r="C43" s="154"/>
      <c r="D43" s="29">
        <v>2019</v>
      </c>
      <c r="E43" s="69">
        <f t="shared" si="5"/>
        <v>1086850</v>
      </c>
      <c r="F43" s="106"/>
    </row>
    <row r="44" spans="1:6" x14ac:dyDescent="0.25">
      <c r="A44" s="155"/>
      <c r="B44" s="154"/>
      <c r="C44" s="154"/>
      <c r="D44" s="29">
        <v>2020</v>
      </c>
      <c r="E44" s="69">
        <f t="shared" si="5"/>
        <v>1105545</v>
      </c>
      <c r="F44" s="106"/>
    </row>
    <row r="45" spans="1:6" x14ac:dyDescent="0.25">
      <c r="A45" s="155"/>
      <c r="B45" s="154"/>
      <c r="C45" s="154"/>
      <c r="D45" s="29">
        <v>2021</v>
      </c>
      <c r="E45" s="69">
        <f t="shared" si="5"/>
        <v>1126110</v>
      </c>
      <c r="F45" s="106"/>
    </row>
    <row r="46" spans="1:6" x14ac:dyDescent="0.25">
      <c r="A46" s="154" t="s">
        <v>247</v>
      </c>
      <c r="B46" s="154" t="s">
        <v>32</v>
      </c>
      <c r="C46" s="154" t="s">
        <v>249</v>
      </c>
      <c r="D46" s="29" t="s">
        <v>245</v>
      </c>
      <c r="E46" s="73">
        <v>0</v>
      </c>
      <c r="F46" s="106"/>
    </row>
    <row r="47" spans="1:6" x14ac:dyDescent="0.25">
      <c r="A47" s="154"/>
      <c r="B47" s="154"/>
      <c r="C47" s="154"/>
      <c r="D47" s="29">
        <v>2017</v>
      </c>
      <c r="E47" s="73">
        <v>0</v>
      </c>
      <c r="F47" s="106"/>
    </row>
    <row r="48" spans="1:6" x14ac:dyDescent="0.25">
      <c r="A48" s="154"/>
      <c r="B48" s="154"/>
      <c r="C48" s="154"/>
      <c r="D48" s="29">
        <v>2018</v>
      </c>
      <c r="E48" s="73">
        <v>0</v>
      </c>
      <c r="F48" s="106"/>
    </row>
    <row r="49" spans="1:6" x14ac:dyDescent="0.25">
      <c r="A49" s="154"/>
      <c r="B49" s="154"/>
      <c r="C49" s="154"/>
      <c r="D49" s="29">
        <v>2019</v>
      </c>
      <c r="E49" s="73">
        <v>0</v>
      </c>
      <c r="F49" s="106"/>
    </row>
    <row r="50" spans="1:6" x14ac:dyDescent="0.25">
      <c r="A50" s="154"/>
      <c r="B50" s="154"/>
      <c r="C50" s="154"/>
      <c r="D50" s="29">
        <v>2020</v>
      </c>
      <c r="E50" s="73">
        <v>0</v>
      </c>
      <c r="F50" s="106"/>
    </row>
    <row r="51" spans="1:6" x14ac:dyDescent="0.25">
      <c r="A51" s="154"/>
      <c r="B51" s="154"/>
      <c r="C51" s="154"/>
      <c r="D51" s="29">
        <v>2021</v>
      </c>
      <c r="E51" s="73">
        <v>0</v>
      </c>
      <c r="F51" s="106"/>
    </row>
    <row r="52" spans="1:6" x14ac:dyDescent="0.25">
      <c r="A52" s="154"/>
      <c r="B52" s="154" t="s">
        <v>248</v>
      </c>
      <c r="C52" s="154" t="s">
        <v>249</v>
      </c>
      <c r="D52" s="29" t="s">
        <v>245</v>
      </c>
      <c r="E52" s="30">
        <f>E70+E88+E106+E124+E142+E160+E172+E178</f>
        <v>4414953</v>
      </c>
      <c r="F52" s="106" t="s">
        <v>246</v>
      </c>
    </row>
    <row r="53" spans="1:6" x14ac:dyDescent="0.25">
      <c r="A53" s="154"/>
      <c r="B53" s="154"/>
      <c r="C53" s="154"/>
      <c r="D53" s="29">
        <v>2017</v>
      </c>
      <c r="E53" s="30">
        <f t="shared" ref="E53:E57" si="6">E71+E89+E107+E125+E143+E161+E173+E179</f>
        <v>811059</v>
      </c>
      <c r="F53" s="106"/>
    </row>
    <row r="54" spans="1:6" x14ac:dyDescent="0.25">
      <c r="A54" s="154"/>
      <c r="B54" s="154"/>
      <c r="C54" s="154"/>
      <c r="D54" s="29">
        <v>2018</v>
      </c>
      <c r="E54" s="30">
        <f t="shared" si="6"/>
        <v>904197</v>
      </c>
      <c r="F54" s="106"/>
    </row>
    <row r="55" spans="1:6" x14ac:dyDescent="0.25">
      <c r="A55" s="154"/>
      <c r="B55" s="154"/>
      <c r="C55" s="154"/>
      <c r="D55" s="29">
        <v>2019</v>
      </c>
      <c r="E55" s="30">
        <f t="shared" si="6"/>
        <v>899899</v>
      </c>
      <c r="F55" s="106"/>
    </row>
    <row r="56" spans="1:6" x14ac:dyDescent="0.25">
      <c r="A56" s="154"/>
      <c r="B56" s="154"/>
      <c r="C56" s="154"/>
      <c r="D56" s="29">
        <v>2020</v>
      </c>
      <c r="E56" s="30">
        <f t="shared" si="6"/>
        <v>899899</v>
      </c>
      <c r="F56" s="106"/>
    </row>
    <row r="57" spans="1:6" x14ac:dyDescent="0.25">
      <c r="A57" s="154"/>
      <c r="B57" s="154"/>
      <c r="C57" s="154"/>
      <c r="D57" s="29">
        <v>2021</v>
      </c>
      <c r="E57" s="30">
        <f t="shared" si="6"/>
        <v>899899</v>
      </c>
      <c r="F57" s="106"/>
    </row>
    <row r="58" spans="1:6" x14ac:dyDescent="0.25">
      <c r="A58" s="154"/>
      <c r="B58" s="154" t="s">
        <v>250</v>
      </c>
      <c r="C58" s="154" t="s">
        <v>249</v>
      </c>
      <c r="D58" s="29" t="s">
        <v>245</v>
      </c>
      <c r="E58" s="30">
        <f>E76+E94+E112+E130+E148+E166</f>
        <v>934205</v>
      </c>
      <c r="F58" s="106" t="s">
        <v>246</v>
      </c>
    </row>
    <row r="59" spans="1:6" x14ac:dyDescent="0.25">
      <c r="A59" s="154"/>
      <c r="B59" s="154"/>
      <c r="C59" s="154"/>
      <c r="D59" s="29">
        <v>2017</v>
      </c>
      <c r="E59" s="30">
        <f t="shared" ref="E59:E63" si="7">E77+E95+E113+E131+E149+E167</f>
        <v>145442</v>
      </c>
      <c r="F59" s="106"/>
    </row>
    <row r="60" spans="1:6" x14ac:dyDescent="0.25">
      <c r="A60" s="154"/>
      <c r="B60" s="154"/>
      <c r="C60" s="154"/>
      <c r="D60" s="29">
        <v>2018</v>
      </c>
      <c r="E60" s="30">
        <f t="shared" si="7"/>
        <v>169955</v>
      </c>
      <c r="F60" s="106"/>
    </row>
    <row r="61" spans="1:6" x14ac:dyDescent="0.25">
      <c r="A61" s="154"/>
      <c r="B61" s="154"/>
      <c r="C61" s="154"/>
      <c r="D61" s="29">
        <v>2019</v>
      </c>
      <c r="E61" s="30">
        <f t="shared" si="7"/>
        <v>186951</v>
      </c>
      <c r="F61" s="106"/>
    </row>
    <row r="62" spans="1:6" x14ac:dyDescent="0.25">
      <c r="A62" s="154"/>
      <c r="B62" s="154"/>
      <c r="C62" s="154"/>
      <c r="D62" s="29">
        <v>2020</v>
      </c>
      <c r="E62" s="30">
        <f t="shared" si="7"/>
        <v>205646</v>
      </c>
      <c r="F62" s="106"/>
    </row>
    <row r="63" spans="1:6" x14ac:dyDescent="0.25">
      <c r="A63" s="154"/>
      <c r="B63" s="154"/>
      <c r="C63" s="154"/>
      <c r="D63" s="29">
        <v>2021</v>
      </c>
      <c r="E63" s="30">
        <f t="shared" si="7"/>
        <v>226211</v>
      </c>
      <c r="F63" s="106"/>
    </row>
    <row r="64" spans="1:6" x14ac:dyDescent="0.25">
      <c r="A64" s="154" t="s">
        <v>251</v>
      </c>
      <c r="B64" s="154" t="s">
        <v>244</v>
      </c>
      <c r="C64" s="154"/>
      <c r="D64" s="29" t="s">
        <v>245</v>
      </c>
      <c r="E64" s="30">
        <f>E70+E76</f>
        <v>1152176</v>
      </c>
      <c r="F64" s="103" t="s">
        <v>13</v>
      </c>
    </row>
    <row r="65" spans="1:6" x14ac:dyDescent="0.25">
      <c r="A65" s="154"/>
      <c r="B65" s="154"/>
      <c r="C65" s="154"/>
      <c r="D65" s="29">
        <v>2017</v>
      </c>
      <c r="E65" s="30">
        <f t="shared" ref="E65:E69" si="8">E71+E77</f>
        <v>73831</v>
      </c>
      <c r="F65" s="103"/>
    </row>
    <row r="66" spans="1:6" x14ac:dyDescent="0.25">
      <c r="A66" s="154"/>
      <c r="B66" s="154"/>
      <c r="C66" s="154"/>
      <c r="D66" s="29">
        <v>2018</v>
      </c>
      <c r="E66" s="30">
        <f t="shared" si="8"/>
        <v>266340</v>
      </c>
      <c r="F66" s="103"/>
    </row>
    <row r="67" spans="1:6" x14ac:dyDescent="0.25">
      <c r="A67" s="154"/>
      <c r="B67" s="154"/>
      <c r="C67" s="154"/>
      <c r="D67" s="29">
        <v>2019</v>
      </c>
      <c r="E67" s="30">
        <f t="shared" si="8"/>
        <v>266523</v>
      </c>
      <c r="F67" s="103"/>
    </row>
    <row r="68" spans="1:6" x14ac:dyDescent="0.25">
      <c r="A68" s="154"/>
      <c r="B68" s="154"/>
      <c r="C68" s="154"/>
      <c r="D68" s="29">
        <v>2020</v>
      </c>
      <c r="E68" s="30">
        <f t="shared" si="8"/>
        <v>270534</v>
      </c>
      <c r="F68" s="103"/>
    </row>
    <row r="69" spans="1:6" x14ac:dyDescent="0.25">
      <c r="A69" s="154"/>
      <c r="B69" s="154"/>
      <c r="C69" s="154"/>
      <c r="D69" s="29">
        <v>2021</v>
      </c>
      <c r="E69" s="30">
        <f t="shared" si="8"/>
        <v>274948</v>
      </c>
      <c r="F69" s="103"/>
    </row>
    <row r="70" spans="1:6" ht="54" customHeight="1" x14ac:dyDescent="0.25">
      <c r="A70" s="154" t="s">
        <v>247</v>
      </c>
      <c r="B70" s="154" t="s">
        <v>252</v>
      </c>
      <c r="C70" s="154" t="s">
        <v>253</v>
      </c>
      <c r="D70" s="29" t="s">
        <v>245</v>
      </c>
      <c r="E70" s="30">
        <f>'Пер.Мер. ППI'!F21</f>
        <v>970977</v>
      </c>
      <c r="F70" s="103" t="s">
        <v>254</v>
      </c>
    </row>
    <row r="71" spans="1:6" x14ac:dyDescent="0.25">
      <c r="A71" s="154"/>
      <c r="B71" s="154"/>
      <c r="C71" s="154"/>
      <c r="D71" s="29">
        <v>2017</v>
      </c>
      <c r="E71" s="30">
        <f>'Пер.Мер. ППI'!G21</f>
        <v>61881</v>
      </c>
      <c r="F71" s="103"/>
    </row>
    <row r="72" spans="1:6" x14ac:dyDescent="0.25">
      <c r="A72" s="154"/>
      <c r="B72" s="154"/>
      <c r="C72" s="154"/>
      <c r="D72" s="29">
        <v>2018</v>
      </c>
      <c r="E72" s="30">
        <f>'Пер.Мер. ППI'!H21</f>
        <v>229872</v>
      </c>
      <c r="F72" s="103"/>
    </row>
    <row r="73" spans="1:6" x14ac:dyDescent="0.25">
      <c r="A73" s="154"/>
      <c r="B73" s="154"/>
      <c r="C73" s="154"/>
      <c r="D73" s="29">
        <v>2019</v>
      </c>
      <c r="E73" s="30">
        <f>'Пер.Мер. ППI'!I21</f>
        <v>226408</v>
      </c>
      <c r="F73" s="103"/>
    </row>
    <row r="74" spans="1:6" x14ac:dyDescent="0.25">
      <c r="A74" s="154"/>
      <c r="B74" s="154"/>
      <c r="C74" s="154"/>
      <c r="D74" s="29">
        <v>2020</v>
      </c>
      <c r="E74" s="30">
        <f>'Пер.Мер. ППI'!J21</f>
        <v>226408</v>
      </c>
      <c r="F74" s="103"/>
    </row>
    <row r="75" spans="1:6" x14ac:dyDescent="0.25">
      <c r="A75" s="154"/>
      <c r="B75" s="154"/>
      <c r="C75" s="154"/>
      <c r="D75" s="29">
        <v>2021</v>
      </c>
      <c r="E75" s="30">
        <f>'Пер.Мер. ППI'!K21</f>
        <v>226408</v>
      </c>
      <c r="F75" s="103"/>
    </row>
    <row r="76" spans="1:6" x14ac:dyDescent="0.25">
      <c r="A76" s="154"/>
      <c r="B76" s="154" t="s">
        <v>250</v>
      </c>
      <c r="C76" s="154" t="s">
        <v>255</v>
      </c>
      <c r="D76" s="29" t="s">
        <v>245</v>
      </c>
      <c r="E76" s="30">
        <f>'Пер.Мер. ППI'!F22</f>
        <v>181199</v>
      </c>
      <c r="F76" s="103" t="s">
        <v>246</v>
      </c>
    </row>
    <row r="77" spans="1:6" x14ac:dyDescent="0.25">
      <c r="A77" s="154"/>
      <c r="B77" s="154"/>
      <c r="C77" s="154"/>
      <c r="D77" s="29">
        <v>2017</v>
      </c>
      <c r="E77" s="30">
        <f>'Пер.Мер. ППI'!G22</f>
        <v>11950</v>
      </c>
      <c r="F77" s="103"/>
    </row>
    <row r="78" spans="1:6" x14ac:dyDescent="0.25">
      <c r="A78" s="154"/>
      <c r="B78" s="154"/>
      <c r="C78" s="154"/>
      <c r="D78" s="29">
        <v>2018</v>
      </c>
      <c r="E78" s="30">
        <f>'Пер.Мер. ППI'!H22</f>
        <v>36468</v>
      </c>
      <c r="F78" s="103"/>
    </row>
    <row r="79" spans="1:6" x14ac:dyDescent="0.25">
      <c r="A79" s="154"/>
      <c r="B79" s="154"/>
      <c r="C79" s="154"/>
      <c r="D79" s="29">
        <v>2019</v>
      </c>
      <c r="E79" s="30">
        <f>'Пер.Мер. ППI'!I22</f>
        <v>40115</v>
      </c>
      <c r="F79" s="103"/>
    </row>
    <row r="80" spans="1:6" x14ac:dyDescent="0.25">
      <c r="A80" s="154"/>
      <c r="B80" s="154"/>
      <c r="C80" s="154"/>
      <c r="D80" s="29">
        <v>2020</v>
      </c>
      <c r="E80" s="30">
        <f>'Пер.Мер. ППI'!J22</f>
        <v>44126</v>
      </c>
      <c r="F80" s="103"/>
    </row>
    <row r="81" spans="1:6" x14ac:dyDescent="0.25">
      <c r="A81" s="154"/>
      <c r="B81" s="154"/>
      <c r="C81" s="154"/>
      <c r="D81" s="29">
        <v>2021</v>
      </c>
      <c r="E81" s="30">
        <f>'Пер.Мер. ППI'!K22</f>
        <v>48540</v>
      </c>
      <c r="F81" s="103"/>
    </row>
    <row r="82" spans="1:6" x14ac:dyDescent="0.25">
      <c r="A82" s="154" t="s">
        <v>256</v>
      </c>
      <c r="B82" s="154" t="s">
        <v>244</v>
      </c>
      <c r="C82" s="154"/>
      <c r="D82" s="29" t="s">
        <v>245</v>
      </c>
      <c r="E82" s="30">
        <f>E88+E94</f>
        <v>184624</v>
      </c>
      <c r="F82" s="103" t="s">
        <v>13</v>
      </c>
    </row>
    <row r="83" spans="1:6" x14ac:dyDescent="0.25">
      <c r="A83" s="154"/>
      <c r="B83" s="154"/>
      <c r="C83" s="154"/>
      <c r="D83" s="29">
        <v>2017</v>
      </c>
      <c r="E83" s="30">
        <f t="shared" ref="E83:E87" si="9">E89+E95</f>
        <v>184624</v>
      </c>
      <c r="F83" s="103"/>
    </row>
    <row r="84" spans="1:6" x14ac:dyDescent="0.25">
      <c r="A84" s="154"/>
      <c r="B84" s="154"/>
      <c r="C84" s="154"/>
      <c r="D84" s="29">
        <v>2018</v>
      </c>
      <c r="E84" s="30">
        <f t="shared" si="9"/>
        <v>0</v>
      </c>
      <c r="F84" s="103"/>
    </row>
    <row r="85" spans="1:6" x14ac:dyDescent="0.25">
      <c r="A85" s="154"/>
      <c r="B85" s="154"/>
      <c r="C85" s="154"/>
      <c r="D85" s="29">
        <v>2019</v>
      </c>
      <c r="E85" s="30">
        <f t="shared" si="9"/>
        <v>0</v>
      </c>
      <c r="F85" s="103"/>
    </row>
    <row r="86" spans="1:6" x14ac:dyDescent="0.25">
      <c r="A86" s="154"/>
      <c r="B86" s="154"/>
      <c r="C86" s="154"/>
      <c r="D86" s="29">
        <v>2020</v>
      </c>
      <c r="E86" s="30">
        <f t="shared" si="9"/>
        <v>0</v>
      </c>
      <c r="F86" s="103"/>
    </row>
    <row r="87" spans="1:6" x14ac:dyDescent="0.25">
      <c r="A87" s="154"/>
      <c r="B87" s="154"/>
      <c r="C87" s="154"/>
      <c r="D87" s="29">
        <v>2021</v>
      </c>
      <c r="E87" s="30">
        <f t="shared" si="9"/>
        <v>0</v>
      </c>
      <c r="F87" s="103"/>
    </row>
    <row r="88" spans="1:6" x14ac:dyDescent="0.25">
      <c r="A88" s="154" t="s">
        <v>247</v>
      </c>
      <c r="B88" s="154" t="s">
        <v>252</v>
      </c>
      <c r="C88" s="154" t="s">
        <v>253</v>
      </c>
      <c r="D88" s="29" t="s">
        <v>245</v>
      </c>
      <c r="E88" s="30">
        <f>'Пер.Мер. ППI'!F26</f>
        <v>166799</v>
      </c>
      <c r="F88" s="103" t="s">
        <v>13</v>
      </c>
    </row>
    <row r="89" spans="1:6" x14ac:dyDescent="0.25">
      <c r="A89" s="154"/>
      <c r="B89" s="154"/>
      <c r="C89" s="154"/>
      <c r="D89" s="29">
        <v>2017</v>
      </c>
      <c r="E89" s="30">
        <f>'Пер.Мер. ППI'!G26</f>
        <v>166799</v>
      </c>
      <c r="F89" s="103"/>
    </row>
    <row r="90" spans="1:6" x14ac:dyDescent="0.25">
      <c r="A90" s="154"/>
      <c r="B90" s="154"/>
      <c r="C90" s="154"/>
      <c r="D90" s="29">
        <v>2018</v>
      </c>
      <c r="E90" s="30">
        <f>'Пер.Мер. ППI'!H26</f>
        <v>0</v>
      </c>
      <c r="F90" s="103"/>
    </row>
    <row r="91" spans="1:6" x14ac:dyDescent="0.25">
      <c r="A91" s="154"/>
      <c r="B91" s="154"/>
      <c r="C91" s="154"/>
      <c r="D91" s="29">
        <v>2019</v>
      </c>
      <c r="E91" s="30">
        <f>'Пер.Мер. ППI'!I26</f>
        <v>0</v>
      </c>
      <c r="F91" s="103"/>
    </row>
    <row r="92" spans="1:6" x14ac:dyDescent="0.25">
      <c r="A92" s="154"/>
      <c r="B92" s="154"/>
      <c r="C92" s="154"/>
      <c r="D92" s="29">
        <v>2020</v>
      </c>
      <c r="E92" s="30">
        <f>'Пер.Мер. ППI'!J26</f>
        <v>0</v>
      </c>
      <c r="F92" s="103"/>
    </row>
    <row r="93" spans="1:6" x14ac:dyDescent="0.25">
      <c r="A93" s="154"/>
      <c r="B93" s="154"/>
      <c r="C93" s="154"/>
      <c r="D93" s="29">
        <v>2021</v>
      </c>
      <c r="E93" s="30">
        <f>'Пер.Мер. ППI'!K26</f>
        <v>0</v>
      </c>
      <c r="F93" s="103"/>
    </row>
    <row r="94" spans="1:6" x14ac:dyDescent="0.25">
      <c r="A94" s="154"/>
      <c r="B94" s="154" t="s">
        <v>250</v>
      </c>
      <c r="C94" s="154" t="s">
        <v>255</v>
      </c>
      <c r="D94" s="29" t="s">
        <v>245</v>
      </c>
      <c r="E94" s="30">
        <f>'Пер.Мер. ППI'!F27</f>
        <v>17825</v>
      </c>
      <c r="F94" s="103" t="s">
        <v>13</v>
      </c>
    </row>
    <row r="95" spans="1:6" x14ac:dyDescent="0.25">
      <c r="A95" s="154"/>
      <c r="B95" s="154"/>
      <c r="C95" s="154"/>
      <c r="D95" s="29">
        <v>2017</v>
      </c>
      <c r="E95" s="30">
        <f>'Пер.Мер. ППI'!G27</f>
        <v>17825</v>
      </c>
      <c r="F95" s="103"/>
    </row>
    <row r="96" spans="1:6" x14ac:dyDescent="0.25">
      <c r="A96" s="154"/>
      <c r="B96" s="154"/>
      <c r="C96" s="154"/>
      <c r="D96" s="29">
        <v>2018</v>
      </c>
      <c r="E96" s="30">
        <f>'Пер.Мер. ППI'!H27</f>
        <v>0</v>
      </c>
      <c r="F96" s="103"/>
    </row>
    <row r="97" spans="1:6" x14ac:dyDescent="0.25">
      <c r="A97" s="154"/>
      <c r="B97" s="154"/>
      <c r="C97" s="154"/>
      <c r="D97" s="29">
        <v>2019</v>
      </c>
      <c r="E97" s="30">
        <f>'Пер.Мер. ППI'!I27</f>
        <v>0</v>
      </c>
      <c r="F97" s="103"/>
    </row>
    <row r="98" spans="1:6" x14ac:dyDescent="0.25">
      <c r="A98" s="154"/>
      <c r="B98" s="154"/>
      <c r="C98" s="154"/>
      <c r="D98" s="29">
        <v>2020</v>
      </c>
      <c r="E98" s="30">
        <f>'Пер.Мер. ППI'!J27</f>
        <v>0</v>
      </c>
      <c r="F98" s="103"/>
    </row>
    <row r="99" spans="1:6" x14ac:dyDescent="0.25">
      <c r="A99" s="154"/>
      <c r="B99" s="154"/>
      <c r="C99" s="154"/>
      <c r="D99" s="29">
        <v>2021</v>
      </c>
      <c r="E99" s="30">
        <f>'Пер.Мер. ППI'!K27</f>
        <v>0</v>
      </c>
      <c r="F99" s="103"/>
    </row>
    <row r="100" spans="1:6" x14ac:dyDescent="0.25">
      <c r="A100" s="154" t="s">
        <v>258</v>
      </c>
      <c r="B100" s="154" t="s">
        <v>244</v>
      </c>
      <c r="C100" s="154"/>
      <c r="D100" s="29" t="s">
        <v>245</v>
      </c>
      <c r="E100" s="30">
        <f>E106+E112</f>
        <v>144214</v>
      </c>
      <c r="F100" s="103" t="s">
        <v>13</v>
      </c>
    </row>
    <row r="101" spans="1:6" x14ac:dyDescent="0.25">
      <c r="A101" s="154"/>
      <c r="B101" s="154"/>
      <c r="C101" s="154"/>
      <c r="D101" s="29">
        <v>2017</v>
      </c>
      <c r="E101" s="30">
        <f t="shared" ref="E101:E105" si="10">E107+E113</f>
        <v>23482</v>
      </c>
      <c r="F101" s="103"/>
    </row>
    <row r="102" spans="1:6" x14ac:dyDescent="0.25">
      <c r="A102" s="154"/>
      <c r="B102" s="154"/>
      <c r="C102" s="154"/>
      <c r="D102" s="29">
        <v>2018</v>
      </c>
      <c r="E102" s="30">
        <f t="shared" si="10"/>
        <v>29517</v>
      </c>
      <c r="F102" s="103"/>
    </row>
    <row r="103" spans="1:6" x14ac:dyDescent="0.25">
      <c r="A103" s="154"/>
      <c r="B103" s="154"/>
      <c r="C103" s="154"/>
      <c r="D103" s="29">
        <v>2019</v>
      </c>
      <c r="E103" s="30">
        <f t="shared" si="10"/>
        <v>29870</v>
      </c>
      <c r="F103" s="103"/>
    </row>
    <row r="104" spans="1:6" x14ac:dyDescent="0.25">
      <c r="A104" s="154"/>
      <c r="B104" s="154"/>
      <c r="C104" s="154"/>
      <c r="D104" s="29">
        <v>2020</v>
      </c>
      <c r="E104" s="30">
        <f t="shared" si="10"/>
        <v>30388</v>
      </c>
      <c r="F104" s="103"/>
    </row>
    <row r="105" spans="1:6" x14ac:dyDescent="0.25">
      <c r="A105" s="154"/>
      <c r="B105" s="154"/>
      <c r="C105" s="154"/>
      <c r="D105" s="29">
        <v>2021</v>
      </c>
      <c r="E105" s="30">
        <f t="shared" si="10"/>
        <v>30957</v>
      </c>
      <c r="F105" s="103"/>
    </row>
    <row r="106" spans="1:6" ht="57.75" customHeight="1" x14ac:dyDescent="0.25">
      <c r="A106" s="154" t="s">
        <v>247</v>
      </c>
      <c r="B106" s="154" t="s">
        <v>252</v>
      </c>
      <c r="C106" s="154" t="s">
        <v>259</v>
      </c>
      <c r="D106" s="29" t="s">
        <v>245</v>
      </c>
      <c r="E106" s="30">
        <f>'Пер.Мер. ППI'!F166</f>
        <v>119364</v>
      </c>
      <c r="F106" s="103" t="s">
        <v>254</v>
      </c>
    </row>
    <row r="107" spans="1:6" x14ac:dyDescent="0.25">
      <c r="A107" s="154"/>
      <c r="B107" s="154"/>
      <c r="C107" s="154"/>
      <c r="D107" s="29">
        <v>2017</v>
      </c>
      <c r="E107" s="30">
        <f>'Пер.Мер. ППI'!G166</f>
        <v>20482</v>
      </c>
      <c r="F107" s="103"/>
    </row>
    <row r="108" spans="1:6" x14ac:dyDescent="0.25">
      <c r="A108" s="154"/>
      <c r="B108" s="154"/>
      <c r="C108" s="154"/>
      <c r="D108" s="29">
        <v>2018</v>
      </c>
      <c r="E108" s="30">
        <f>'Пер.Мер. ППI'!H166</f>
        <v>24809</v>
      </c>
      <c r="F108" s="103"/>
    </row>
    <row r="109" spans="1:6" x14ac:dyDescent="0.25">
      <c r="A109" s="154"/>
      <c r="B109" s="154"/>
      <c r="C109" s="154"/>
      <c r="D109" s="29">
        <v>2019</v>
      </c>
      <c r="E109" s="30">
        <f>'Пер.Мер. ППI'!I166</f>
        <v>24691</v>
      </c>
      <c r="F109" s="103"/>
    </row>
    <row r="110" spans="1:6" x14ac:dyDescent="0.25">
      <c r="A110" s="154"/>
      <c r="B110" s="154"/>
      <c r="C110" s="154"/>
      <c r="D110" s="29">
        <v>2020</v>
      </c>
      <c r="E110" s="30">
        <f>'Пер.Мер. ППI'!J166</f>
        <v>24691</v>
      </c>
      <c r="F110" s="103"/>
    </row>
    <row r="111" spans="1:6" x14ac:dyDescent="0.25">
      <c r="A111" s="154"/>
      <c r="B111" s="154"/>
      <c r="C111" s="154"/>
      <c r="D111" s="29">
        <v>2021</v>
      </c>
      <c r="E111" s="30">
        <f>'Пер.Мер. ППI'!K166</f>
        <v>24691</v>
      </c>
      <c r="F111" s="103"/>
    </row>
    <row r="112" spans="1:6" x14ac:dyDescent="0.25">
      <c r="A112" s="154"/>
      <c r="B112" s="154" t="s">
        <v>250</v>
      </c>
      <c r="C112" s="154" t="s">
        <v>255</v>
      </c>
      <c r="D112" s="29" t="s">
        <v>245</v>
      </c>
      <c r="E112" s="30">
        <f>'Пер.Мер. ППI'!F167</f>
        <v>24850</v>
      </c>
      <c r="F112" s="103" t="s">
        <v>254</v>
      </c>
    </row>
    <row r="113" spans="1:6" x14ac:dyDescent="0.25">
      <c r="A113" s="154"/>
      <c r="B113" s="154"/>
      <c r="C113" s="154"/>
      <c r="D113" s="29">
        <v>2017</v>
      </c>
      <c r="E113" s="30">
        <f>'Пер.Мер. ППI'!G167</f>
        <v>3000</v>
      </c>
      <c r="F113" s="103"/>
    </row>
    <row r="114" spans="1:6" x14ac:dyDescent="0.25">
      <c r="A114" s="154"/>
      <c r="B114" s="154"/>
      <c r="C114" s="154"/>
      <c r="D114" s="29">
        <v>2018</v>
      </c>
      <c r="E114" s="30">
        <f>'Пер.Мер. ППI'!H167</f>
        <v>4708</v>
      </c>
      <c r="F114" s="103"/>
    </row>
    <row r="115" spans="1:6" x14ac:dyDescent="0.25">
      <c r="A115" s="154"/>
      <c r="B115" s="154"/>
      <c r="C115" s="154"/>
      <c r="D115" s="29">
        <v>2019</v>
      </c>
      <c r="E115" s="30">
        <f>'Пер.Мер. ППI'!I167</f>
        <v>5179</v>
      </c>
      <c r="F115" s="103"/>
    </row>
    <row r="116" spans="1:6" x14ac:dyDescent="0.25">
      <c r="A116" s="154"/>
      <c r="B116" s="154"/>
      <c r="C116" s="154"/>
      <c r="D116" s="29">
        <v>2020</v>
      </c>
      <c r="E116" s="30">
        <f>'Пер.Мер. ППI'!J167</f>
        <v>5697</v>
      </c>
      <c r="F116" s="103"/>
    </row>
    <row r="117" spans="1:6" x14ac:dyDescent="0.25">
      <c r="A117" s="154"/>
      <c r="B117" s="154"/>
      <c r="C117" s="154"/>
      <c r="D117" s="29">
        <v>2021</v>
      </c>
      <c r="E117" s="30">
        <f>'Пер.Мер. ППI'!K167</f>
        <v>6266</v>
      </c>
      <c r="F117" s="103"/>
    </row>
    <row r="118" spans="1:6" x14ac:dyDescent="0.25">
      <c r="A118" s="154" t="s">
        <v>260</v>
      </c>
      <c r="B118" s="154" t="s">
        <v>244</v>
      </c>
      <c r="C118" s="154"/>
      <c r="D118" s="29" t="s">
        <v>245</v>
      </c>
      <c r="E118" s="30">
        <f>E124+E130</f>
        <v>2052583</v>
      </c>
      <c r="F118" s="103" t="s">
        <v>254</v>
      </c>
    </row>
    <row r="119" spans="1:6" x14ac:dyDescent="0.25">
      <c r="A119" s="154"/>
      <c r="B119" s="154"/>
      <c r="C119" s="154"/>
      <c r="D119" s="29">
        <v>2017</v>
      </c>
      <c r="E119" s="30">
        <f t="shared" ref="E119:E123" si="11">E125+E131</f>
        <v>372376</v>
      </c>
      <c r="F119" s="103"/>
    </row>
    <row r="120" spans="1:6" x14ac:dyDescent="0.25">
      <c r="A120" s="154"/>
      <c r="B120" s="154"/>
      <c r="C120" s="154"/>
      <c r="D120" s="29">
        <v>2018</v>
      </c>
      <c r="E120" s="30">
        <f t="shared" si="11"/>
        <v>407366</v>
      </c>
      <c r="F120" s="103"/>
    </row>
    <row r="121" spans="1:6" x14ac:dyDescent="0.25">
      <c r="A121" s="154"/>
      <c r="B121" s="154"/>
      <c r="C121" s="154"/>
      <c r="D121" s="29">
        <v>2019</v>
      </c>
      <c r="E121" s="30">
        <f t="shared" si="11"/>
        <v>414469</v>
      </c>
      <c r="F121" s="103"/>
    </row>
    <row r="122" spans="1:6" x14ac:dyDescent="0.25">
      <c r="A122" s="154"/>
      <c r="B122" s="154"/>
      <c r="C122" s="154"/>
      <c r="D122" s="29">
        <v>2020</v>
      </c>
      <c r="E122" s="30">
        <f t="shared" si="11"/>
        <v>423964</v>
      </c>
      <c r="F122" s="103"/>
    </row>
    <row r="123" spans="1:6" x14ac:dyDescent="0.25">
      <c r="A123" s="154"/>
      <c r="B123" s="154"/>
      <c r="C123" s="154"/>
      <c r="D123" s="29">
        <v>2021</v>
      </c>
      <c r="E123" s="30">
        <f t="shared" si="11"/>
        <v>434408</v>
      </c>
      <c r="F123" s="103"/>
    </row>
    <row r="124" spans="1:6" ht="51.75" customHeight="1" x14ac:dyDescent="0.25">
      <c r="A124" s="154" t="s">
        <v>247</v>
      </c>
      <c r="B124" s="154" t="s">
        <v>252</v>
      </c>
      <c r="C124" s="154" t="s">
        <v>261</v>
      </c>
      <c r="D124" s="29" t="s">
        <v>245</v>
      </c>
      <c r="E124" s="30">
        <f>'Пер.Мер. ППI'!F183</f>
        <v>1572514</v>
      </c>
      <c r="F124" s="103" t="s">
        <v>262</v>
      </c>
    </row>
    <row r="125" spans="1:6" x14ac:dyDescent="0.25">
      <c r="A125" s="154"/>
      <c r="B125" s="154"/>
      <c r="C125" s="154"/>
      <c r="D125" s="29">
        <v>2017</v>
      </c>
      <c r="E125" s="30">
        <f>'Пер.Мер. ППI'!G183</f>
        <v>292909</v>
      </c>
      <c r="F125" s="103"/>
    </row>
    <row r="126" spans="1:6" x14ac:dyDescent="0.25">
      <c r="A126" s="154"/>
      <c r="B126" s="154"/>
      <c r="C126" s="154"/>
      <c r="D126" s="29">
        <v>2018</v>
      </c>
      <c r="E126" s="30">
        <f>'Пер.Мер. ППI'!H183</f>
        <v>321048</v>
      </c>
      <c r="F126" s="103"/>
    </row>
    <row r="127" spans="1:6" x14ac:dyDescent="0.25">
      <c r="A127" s="154"/>
      <c r="B127" s="154"/>
      <c r="C127" s="154"/>
      <c r="D127" s="29">
        <v>2019</v>
      </c>
      <c r="E127" s="30">
        <f>'Пер.Мер. ППI'!I183</f>
        <v>319519</v>
      </c>
      <c r="F127" s="103"/>
    </row>
    <row r="128" spans="1:6" x14ac:dyDescent="0.25">
      <c r="A128" s="154"/>
      <c r="B128" s="154"/>
      <c r="C128" s="154"/>
      <c r="D128" s="29">
        <v>2020</v>
      </c>
      <c r="E128" s="30">
        <f>'Пер.Мер. ППI'!J183</f>
        <v>319519</v>
      </c>
      <c r="F128" s="103"/>
    </row>
    <row r="129" spans="1:6" x14ac:dyDescent="0.25">
      <c r="A129" s="154"/>
      <c r="B129" s="154"/>
      <c r="C129" s="154"/>
      <c r="D129" s="29">
        <v>2021</v>
      </c>
      <c r="E129" s="30">
        <f>'Пер.Мер. ППI'!K183</f>
        <v>319519</v>
      </c>
      <c r="F129" s="103"/>
    </row>
    <row r="130" spans="1:6" x14ac:dyDescent="0.25">
      <c r="A130" s="154"/>
      <c r="B130" s="154" t="s">
        <v>250</v>
      </c>
      <c r="C130" s="154" t="s">
        <v>255</v>
      </c>
      <c r="D130" s="29" t="s">
        <v>245</v>
      </c>
      <c r="E130" s="30">
        <f>'Пер.Мер. ППI'!F184</f>
        <v>480069</v>
      </c>
      <c r="F130" s="103" t="s">
        <v>246</v>
      </c>
    </row>
    <row r="131" spans="1:6" x14ac:dyDescent="0.25">
      <c r="A131" s="154"/>
      <c r="B131" s="154"/>
      <c r="C131" s="154"/>
      <c r="D131" s="29">
        <v>2017</v>
      </c>
      <c r="E131" s="30">
        <f>'Пер.Мер. ППI'!G184</f>
        <v>79467</v>
      </c>
      <c r="F131" s="103"/>
    </row>
    <row r="132" spans="1:6" x14ac:dyDescent="0.25">
      <c r="A132" s="154"/>
      <c r="B132" s="154"/>
      <c r="C132" s="154"/>
      <c r="D132" s="29">
        <v>2018</v>
      </c>
      <c r="E132" s="30">
        <f>'Пер.Мер. ППI'!H184</f>
        <v>86318</v>
      </c>
      <c r="F132" s="103"/>
    </row>
    <row r="133" spans="1:6" x14ac:dyDescent="0.25">
      <c r="A133" s="154"/>
      <c r="B133" s="154"/>
      <c r="C133" s="154"/>
      <c r="D133" s="29">
        <v>2019</v>
      </c>
      <c r="E133" s="30">
        <f>'Пер.Мер. ППI'!I184</f>
        <v>94950</v>
      </c>
      <c r="F133" s="103"/>
    </row>
    <row r="134" spans="1:6" x14ac:dyDescent="0.25">
      <c r="A134" s="154"/>
      <c r="B134" s="154"/>
      <c r="C134" s="154"/>
      <c r="D134" s="29">
        <v>2020</v>
      </c>
      <c r="E134" s="30">
        <f>'Пер.Мер. ППI'!J184</f>
        <v>104445</v>
      </c>
      <c r="F134" s="103"/>
    </row>
    <row r="135" spans="1:6" x14ac:dyDescent="0.25">
      <c r="A135" s="154"/>
      <c r="B135" s="154"/>
      <c r="C135" s="154"/>
      <c r="D135" s="29">
        <v>2021</v>
      </c>
      <c r="E135" s="30">
        <f>'Пер.Мер. ППI'!K184</f>
        <v>114889</v>
      </c>
      <c r="F135" s="103"/>
    </row>
    <row r="136" spans="1:6" x14ac:dyDescent="0.25">
      <c r="A136" s="154" t="s">
        <v>263</v>
      </c>
      <c r="B136" s="154" t="s">
        <v>244</v>
      </c>
      <c r="C136" s="154"/>
      <c r="D136" s="29" t="s">
        <v>245</v>
      </c>
      <c r="E136" s="30">
        <f>E142+E148</f>
        <v>741593</v>
      </c>
      <c r="F136" s="103" t="s">
        <v>13</v>
      </c>
    </row>
    <row r="137" spans="1:6" x14ac:dyDescent="0.25">
      <c r="A137" s="154"/>
      <c r="B137" s="154"/>
      <c r="C137" s="154"/>
      <c r="D137" s="29">
        <v>2017</v>
      </c>
      <c r="E137" s="30">
        <f t="shared" ref="E137:E141" si="12">E143+E149</f>
        <v>122544</v>
      </c>
      <c r="F137" s="103"/>
    </row>
    <row r="138" spans="1:6" x14ac:dyDescent="0.25">
      <c r="A138" s="154"/>
      <c r="B138" s="154"/>
      <c r="C138" s="154"/>
      <c r="D138" s="29">
        <v>2018</v>
      </c>
      <c r="E138" s="30">
        <f t="shared" si="12"/>
        <v>154322</v>
      </c>
      <c r="F138" s="103"/>
    </row>
    <row r="139" spans="1:6" x14ac:dyDescent="0.25">
      <c r="A139" s="154"/>
      <c r="B139" s="154"/>
      <c r="C139" s="154"/>
      <c r="D139" s="29">
        <v>2019</v>
      </c>
      <c r="E139" s="30">
        <f t="shared" si="12"/>
        <v>154221</v>
      </c>
      <c r="F139" s="103"/>
    </row>
    <row r="140" spans="1:6" x14ac:dyDescent="0.25">
      <c r="A140" s="154"/>
      <c r="B140" s="154"/>
      <c r="C140" s="154"/>
      <c r="D140" s="29">
        <v>2020</v>
      </c>
      <c r="E140" s="30">
        <f t="shared" si="12"/>
        <v>154887</v>
      </c>
      <c r="F140" s="103"/>
    </row>
    <row r="141" spans="1:6" x14ac:dyDescent="0.25">
      <c r="A141" s="154"/>
      <c r="B141" s="154"/>
      <c r="C141" s="154"/>
      <c r="D141" s="29">
        <v>2021</v>
      </c>
      <c r="E141" s="30">
        <f t="shared" si="12"/>
        <v>155619</v>
      </c>
      <c r="F141" s="103"/>
    </row>
    <row r="142" spans="1:6" ht="56.25" customHeight="1" x14ac:dyDescent="0.25">
      <c r="A142" s="154" t="s">
        <v>247</v>
      </c>
      <c r="B142" s="154" t="s">
        <v>252</v>
      </c>
      <c r="C142" s="154" t="s">
        <v>261</v>
      </c>
      <c r="D142" s="29" t="s">
        <v>245</v>
      </c>
      <c r="E142" s="30">
        <f>'Пер.Мер. ППI'!F193</f>
        <v>708514</v>
      </c>
      <c r="F142" s="103" t="s">
        <v>254</v>
      </c>
    </row>
    <row r="143" spans="1:6" x14ac:dyDescent="0.25">
      <c r="A143" s="154"/>
      <c r="B143" s="154"/>
      <c r="C143" s="154"/>
      <c r="D143" s="29">
        <v>2017</v>
      </c>
      <c r="E143" s="30">
        <f>'Пер.Мер. ППI'!G193</f>
        <v>117544</v>
      </c>
      <c r="F143" s="103"/>
    </row>
    <row r="144" spans="1:6" x14ac:dyDescent="0.25">
      <c r="A144" s="154"/>
      <c r="B144" s="154"/>
      <c r="C144" s="154"/>
      <c r="D144" s="29">
        <v>2018</v>
      </c>
      <c r="E144" s="30">
        <f>'Пер.Мер. ППI'!H193</f>
        <v>148272</v>
      </c>
      <c r="F144" s="103"/>
    </row>
    <row r="145" spans="1:6" x14ac:dyDescent="0.25">
      <c r="A145" s="154"/>
      <c r="B145" s="154"/>
      <c r="C145" s="154"/>
      <c r="D145" s="29">
        <v>2019</v>
      </c>
      <c r="E145" s="30">
        <f>'Пер.Мер. ППI'!I193</f>
        <v>147566</v>
      </c>
      <c r="F145" s="103"/>
    </row>
    <row r="146" spans="1:6" x14ac:dyDescent="0.25">
      <c r="A146" s="154"/>
      <c r="B146" s="154"/>
      <c r="C146" s="154"/>
      <c r="D146" s="29">
        <v>2020</v>
      </c>
      <c r="E146" s="30">
        <f>'Пер.Мер. ППI'!J193</f>
        <v>147566</v>
      </c>
      <c r="F146" s="103"/>
    </row>
    <row r="147" spans="1:6" x14ac:dyDescent="0.25">
      <c r="A147" s="154"/>
      <c r="B147" s="154"/>
      <c r="C147" s="154"/>
      <c r="D147" s="29">
        <v>2021</v>
      </c>
      <c r="E147" s="30">
        <f>'Пер.Мер. ППI'!K193</f>
        <v>147566</v>
      </c>
      <c r="F147" s="103"/>
    </row>
    <row r="148" spans="1:6" x14ac:dyDescent="0.25">
      <c r="A148" s="154"/>
      <c r="B148" s="154" t="s">
        <v>250</v>
      </c>
      <c r="C148" s="154" t="s">
        <v>255</v>
      </c>
      <c r="D148" s="29" t="s">
        <v>245</v>
      </c>
      <c r="E148" s="30">
        <f>'Пер.Мер. ППI'!F194</f>
        <v>33079</v>
      </c>
      <c r="F148" s="103" t="s">
        <v>254</v>
      </c>
    </row>
    <row r="149" spans="1:6" x14ac:dyDescent="0.25">
      <c r="A149" s="154"/>
      <c r="B149" s="154"/>
      <c r="C149" s="154"/>
      <c r="D149" s="29">
        <v>2017</v>
      </c>
      <c r="E149" s="30">
        <f>'Пер.Мер. ППI'!G194</f>
        <v>5000</v>
      </c>
      <c r="F149" s="103"/>
    </row>
    <row r="150" spans="1:6" x14ac:dyDescent="0.25">
      <c r="A150" s="154"/>
      <c r="B150" s="154"/>
      <c r="C150" s="154"/>
      <c r="D150" s="29">
        <v>2018</v>
      </c>
      <c r="E150" s="30">
        <f>'Пер.Мер. ППI'!H194</f>
        <v>6050</v>
      </c>
      <c r="F150" s="103"/>
    </row>
    <row r="151" spans="1:6" x14ac:dyDescent="0.25">
      <c r="A151" s="154"/>
      <c r="B151" s="154"/>
      <c r="C151" s="154"/>
      <c r="D151" s="29">
        <v>2019</v>
      </c>
      <c r="E151" s="30">
        <f>'Пер.Мер. ППI'!I194</f>
        <v>6655</v>
      </c>
      <c r="F151" s="103"/>
    </row>
    <row r="152" spans="1:6" x14ac:dyDescent="0.25">
      <c r="A152" s="154"/>
      <c r="B152" s="154"/>
      <c r="C152" s="154"/>
      <c r="D152" s="29">
        <v>2020</v>
      </c>
      <c r="E152" s="30">
        <f>'Пер.Мер. ППI'!J194</f>
        <v>7321</v>
      </c>
      <c r="F152" s="103"/>
    </row>
    <row r="153" spans="1:6" x14ac:dyDescent="0.25">
      <c r="A153" s="154"/>
      <c r="B153" s="154"/>
      <c r="C153" s="154"/>
      <c r="D153" s="29">
        <v>2021</v>
      </c>
      <c r="E153" s="30">
        <f>'Пер.Мер. ППI'!K194</f>
        <v>8053</v>
      </c>
      <c r="F153" s="103"/>
    </row>
    <row r="154" spans="1:6" x14ac:dyDescent="0.25">
      <c r="A154" s="154" t="s">
        <v>264</v>
      </c>
      <c r="B154" s="154" t="s">
        <v>244</v>
      </c>
      <c r="C154" s="154"/>
      <c r="D154" s="29" t="s">
        <v>245</v>
      </c>
      <c r="E154" s="30">
        <f>E160+E166</f>
        <v>856660</v>
      </c>
      <c r="F154" s="103" t="s">
        <v>13</v>
      </c>
    </row>
    <row r="155" spans="1:6" x14ac:dyDescent="0.25">
      <c r="A155" s="154"/>
      <c r="B155" s="154"/>
      <c r="C155" s="154"/>
      <c r="D155" s="29">
        <v>2017</v>
      </c>
      <c r="E155" s="30">
        <f t="shared" ref="E155:E159" si="13">E161+E167</f>
        <v>148865</v>
      </c>
      <c r="F155" s="103"/>
    </row>
    <row r="156" spans="1:6" x14ac:dyDescent="0.25">
      <c r="A156" s="154"/>
      <c r="B156" s="154"/>
      <c r="C156" s="154"/>
      <c r="D156" s="29">
        <v>2018</v>
      </c>
      <c r="E156" s="30">
        <f t="shared" si="13"/>
        <v>171597</v>
      </c>
      <c r="F156" s="103"/>
    </row>
    <row r="157" spans="1:6" x14ac:dyDescent="0.25">
      <c r="A157" s="154"/>
      <c r="B157" s="154"/>
      <c r="C157" s="154"/>
      <c r="D157" s="29">
        <v>2019</v>
      </c>
      <c r="E157" s="30">
        <f t="shared" si="13"/>
        <v>174594</v>
      </c>
      <c r="F157" s="103"/>
    </row>
    <row r="158" spans="1:6" x14ac:dyDescent="0.25">
      <c r="A158" s="154"/>
      <c r="B158" s="154"/>
      <c r="C158" s="154"/>
      <c r="D158" s="29">
        <v>2020</v>
      </c>
      <c r="E158" s="30">
        <f t="shared" si="13"/>
        <v>178599</v>
      </c>
      <c r="F158" s="103"/>
    </row>
    <row r="159" spans="1:6" x14ac:dyDescent="0.25">
      <c r="A159" s="154"/>
      <c r="B159" s="154"/>
      <c r="C159" s="154"/>
      <c r="D159" s="29">
        <v>2021</v>
      </c>
      <c r="E159" s="30">
        <f t="shared" si="13"/>
        <v>183005</v>
      </c>
      <c r="F159" s="103"/>
    </row>
    <row r="160" spans="1:6" ht="54.75" customHeight="1" x14ac:dyDescent="0.25">
      <c r="A160" s="154" t="s">
        <v>247</v>
      </c>
      <c r="B160" s="154" t="s">
        <v>252</v>
      </c>
      <c r="C160" s="154" t="s">
        <v>261</v>
      </c>
      <c r="D160" s="29" t="s">
        <v>245</v>
      </c>
      <c r="E160" s="30">
        <f>'Пер.Мер. ППI'!F198</f>
        <v>659477</v>
      </c>
      <c r="F160" s="103" t="s">
        <v>254</v>
      </c>
    </row>
    <row r="161" spans="1:6" x14ac:dyDescent="0.25">
      <c r="A161" s="154"/>
      <c r="B161" s="154"/>
      <c r="C161" s="154"/>
      <c r="D161" s="29">
        <v>2017</v>
      </c>
      <c r="E161" s="30">
        <f>'Пер.Мер. ППI'!G198</f>
        <v>120665</v>
      </c>
      <c r="F161" s="103"/>
    </row>
    <row r="162" spans="1:6" x14ac:dyDescent="0.25">
      <c r="A162" s="154"/>
      <c r="B162" s="154"/>
      <c r="C162" s="154"/>
      <c r="D162" s="29">
        <v>2018</v>
      </c>
      <c r="E162" s="30">
        <f>'Пер.Мер. ППI'!H198</f>
        <v>135186</v>
      </c>
      <c r="F162" s="103"/>
    </row>
    <row r="163" spans="1:6" x14ac:dyDescent="0.25">
      <c r="A163" s="154"/>
      <c r="B163" s="154"/>
      <c r="C163" s="154"/>
      <c r="D163" s="29">
        <v>2019</v>
      </c>
      <c r="E163" s="30">
        <f>'Пер.Мер. ППI'!I198</f>
        <v>134542</v>
      </c>
      <c r="F163" s="103"/>
    </row>
    <row r="164" spans="1:6" x14ac:dyDescent="0.25">
      <c r="A164" s="154"/>
      <c r="B164" s="154"/>
      <c r="C164" s="154"/>
      <c r="D164" s="29">
        <v>2020</v>
      </c>
      <c r="E164" s="30">
        <f>'Пер.Мер. ППI'!J198</f>
        <v>134542</v>
      </c>
      <c r="F164" s="103"/>
    </row>
    <row r="165" spans="1:6" x14ac:dyDescent="0.25">
      <c r="A165" s="154"/>
      <c r="B165" s="154"/>
      <c r="C165" s="154"/>
      <c r="D165" s="29">
        <v>2021</v>
      </c>
      <c r="E165" s="30">
        <f>'Пер.Мер. ППI'!K198</f>
        <v>134542</v>
      </c>
      <c r="F165" s="103"/>
    </row>
    <row r="166" spans="1:6" x14ac:dyDescent="0.25">
      <c r="A166" s="154"/>
      <c r="B166" s="154" t="s">
        <v>250</v>
      </c>
      <c r="C166" s="154" t="s">
        <v>255</v>
      </c>
      <c r="D166" s="29" t="s">
        <v>245</v>
      </c>
      <c r="E166" s="30">
        <f>'Пер.Мер. ППI'!F199</f>
        <v>197183</v>
      </c>
      <c r="F166" s="103" t="s">
        <v>254</v>
      </c>
    </row>
    <row r="167" spans="1:6" x14ac:dyDescent="0.25">
      <c r="A167" s="154"/>
      <c r="B167" s="154"/>
      <c r="C167" s="154"/>
      <c r="D167" s="29">
        <v>2017</v>
      </c>
      <c r="E167" s="30">
        <f>'Пер.Мер. ППI'!G199</f>
        <v>28200</v>
      </c>
      <c r="F167" s="103"/>
    </row>
    <row r="168" spans="1:6" x14ac:dyDescent="0.25">
      <c r="A168" s="154"/>
      <c r="B168" s="154"/>
      <c r="C168" s="154"/>
      <c r="D168" s="29">
        <v>2018</v>
      </c>
      <c r="E168" s="30">
        <f>'Пер.Мер. ППI'!H199</f>
        <v>36411</v>
      </c>
      <c r="F168" s="103"/>
    </row>
    <row r="169" spans="1:6" x14ac:dyDescent="0.25">
      <c r="A169" s="154"/>
      <c r="B169" s="154"/>
      <c r="C169" s="154"/>
      <c r="D169" s="29">
        <v>2019</v>
      </c>
      <c r="E169" s="30">
        <f>'Пер.Мер. ППI'!I199</f>
        <v>40052</v>
      </c>
      <c r="F169" s="103"/>
    </row>
    <row r="170" spans="1:6" x14ac:dyDescent="0.25">
      <c r="A170" s="154"/>
      <c r="B170" s="154"/>
      <c r="C170" s="154"/>
      <c r="D170" s="29">
        <v>2020</v>
      </c>
      <c r="E170" s="30">
        <f>'Пер.Мер. ППI'!J199</f>
        <v>44057</v>
      </c>
      <c r="F170" s="103"/>
    </row>
    <row r="171" spans="1:6" x14ac:dyDescent="0.25">
      <c r="A171" s="154"/>
      <c r="B171" s="154"/>
      <c r="C171" s="154"/>
      <c r="D171" s="29">
        <v>2021</v>
      </c>
      <c r="E171" s="30">
        <f>'Пер.Мер. ППI'!K199</f>
        <v>48463</v>
      </c>
      <c r="F171" s="103"/>
    </row>
    <row r="172" spans="1:6" ht="57.75" customHeight="1" x14ac:dyDescent="0.25">
      <c r="A172" s="154" t="s">
        <v>265</v>
      </c>
      <c r="B172" s="154" t="s">
        <v>248</v>
      </c>
      <c r="C172" s="154" t="s">
        <v>266</v>
      </c>
      <c r="D172" s="29" t="s">
        <v>245</v>
      </c>
      <c r="E172" s="30">
        <f>'Пер.Мер. ППI'!F220</f>
        <v>74400</v>
      </c>
      <c r="F172" s="103" t="s">
        <v>254</v>
      </c>
    </row>
    <row r="173" spans="1:6" x14ac:dyDescent="0.25">
      <c r="A173" s="154"/>
      <c r="B173" s="154"/>
      <c r="C173" s="154"/>
      <c r="D173" s="29">
        <v>2017</v>
      </c>
      <c r="E173" s="30">
        <f>'Пер.Мер. ППI'!G220</f>
        <v>14798</v>
      </c>
      <c r="F173" s="103"/>
    </row>
    <row r="174" spans="1:6" x14ac:dyDescent="0.25">
      <c r="A174" s="154"/>
      <c r="B174" s="154"/>
      <c r="C174" s="154"/>
      <c r="D174" s="29">
        <v>2018</v>
      </c>
      <c r="E174" s="30">
        <f>'Пер.Мер. ППI'!H220</f>
        <v>13165</v>
      </c>
      <c r="F174" s="103"/>
    </row>
    <row r="175" spans="1:6" x14ac:dyDescent="0.25">
      <c r="A175" s="154"/>
      <c r="B175" s="154"/>
      <c r="C175" s="154"/>
      <c r="D175" s="29">
        <v>2019</v>
      </c>
      <c r="E175" s="30">
        <f>'Пер.Мер. ППI'!I220</f>
        <v>15479</v>
      </c>
      <c r="F175" s="103"/>
    </row>
    <row r="176" spans="1:6" x14ac:dyDescent="0.25">
      <c r="A176" s="154"/>
      <c r="B176" s="154"/>
      <c r="C176" s="154"/>
      <c r="D176" s="29">
        <v>2020</v>
      </c>
      <c r="E176" s="30">
        <f>'Пер.Мер. ППI'!J220</f>
        <v>15479</v>
      </c>
      <c r="F176" s="103"/>
    </row>
    <row r="177" spans="1:6" x14ac:dyDescent="0.25">
      <c r="A177" s="154"/>
      <c r="B177" s="154"/>
      <c r="C177" s="154"/>
      <c r="D177" s="29">
        <v>2021</v>
      </c>
      <c r="E177" s="30">
        <f>'Пер.Мер. ППI'!K220</f>
        <v>15479</v>
      </c>
      <c r="F177" s="103"/>
    </row>
    <row r="178" spans="1:6" ht="57" customHeight="1" x14ac:dyDescent="0.25">
      <c r="A178" s="154" t="s">
        <v>267</v>
      </c>
      <c r="B178" s="154" t="s">
        <v>248</v>
      </c>
      <c r="C178" s="154" t="s">
        <v>259</v>
      </c>
      <c r="D178" s="29" t="s">
        <v>245</v>
      </c>
      <c r="E178" s="30">
        <f>'Пер.Мер. ППI'!F242</f>
        <v>142908</v>
      </c>
      <c r="F178" s="103" t="s">
        <v>254</v>
      </c>
    </row>
    <row r="179" spans="1:6" x14ac:dyDescent="0.25">
      <c r="A179" s="154"/>
      <c r="B179" s="154"/>
      <c r="C179" s="154"/>
      <c r="D179" s="29">
        <v>2017</v>
      </c>
      <c r="E179" s="30">
        <f>'Пер.Мер. ППI'!G242</f>
        <v>15981</v>
      </c>
      <c r="F179" s="103"/>
    </row>
    <row r="180" spans="1:6" x14ac:dyDescent="0.25">
      <c r="A180" s="154"/>
      <c r="B180" s="154"/>
      <c r="C180" s="154"/>
      <c r="D180" s="29">
        <v>2018</v>
      </c>
      <c r="E180" s="30">
        <f>'Пер.Мер. ППI'!H242</f>
        <v>31845</v>
      </c>
      <c r="F180" s="103"/>
    </row>
    <row r="181" spans="1:6" x14ac:dyDescent="0.25">
      <c r="A181" s="154"/>
      <c r="B181" s="154"/>
      <c r="C181" s="154"/>
      <c r="D181" s="29">
        <v>2019</v>
      </c>
      <c r="E181" s="30">
        <f>'Пер.Мер. ППI'!I242</f>
        <v>31694</v>
      </c>
      <c r="F181" s="103"/>
    </row>
    <row r="182" spans="1:6" x14ac:dyDescent="0.25">
      <c r="A182" s="154"/>
      <c r="B182" s="154"/>
      <c r="C182" s="154"/>
      <c r="D182" s="29">
        <v>2020</v>
      </c>
      <c r="E182" s="30">
        <f>'Пер.Мер. ППI'!J242</f>
        <v>31694</v>
      </c>
      <c r="F182" s="103"/>
    </row>
    <row r="183" spans="1:6" x14ac:dyDescent="0.25">
      <c r="A183" s="154"/>
      <c r="B183" s="154"/>
      <c r="C183" s="154"/>
      <c r="D183" s="29">
        <v>2021</v>
      </c>
      <c r="E183" s="30">
        <f>'Пер.Мер. ППI'!K242</f>
        <v>31694</v>
      </c>
      <c r="F183" s="103"/>
    </row>
    <row r="184" spans="1:6" x14ac:dyDescent="0.25">
      <c r="A184" s="155" t="s">
        <v>268</v>
      </c>
      <c r="B184" s="154" t="s">
        <v>244</v>
      </c>
      <c r="C184" s="154"/>
      <c r="D184" s="29" t="s">
        <v>245</v>
      </c>
      <c r="E184" s="30">
        <f>E190</f>
        <v>96813</v>
      </c>
      <c r="F184" s="103" t="s">
        <v>13</v>
      </c>
    </row>
    <row r="185" spans="1:6" x14ac:dyDescent="0.25">
      <c r="A185" s="155"/>
      <c r="B185" s="154"/>
      <c r="C185" s="154"/>
      <c r="D185" s="29">
        <v>2017</v>
      </c>
      <c r="E185" s="30">
        <f t="shared" ref="E185:E189" si="14">E191</f>
        <v>63966</v>
      </c>
      <c r="F185" s="103"/>
    </row>
    <row r="186" spans="1:6" x14ac:dyDescent="0.25">
      <c r="A186" s="155"/>
      <c r="B186" s="154"/>
      <c r="C186" s="154"/>
      <c r="D186" s="29">
        <v>2018</v>
      </c>
      <c r="E186" s="30">
        <f t="shared" si="14"/>
        <v>8241</v>
      </c>
      <c r="F186" s="103"/>
    </row>
    <row r="187" spans="1:6" x14ac:dyDescent="0.25">
      <c r="A187" s="155"/>
      <c r="B187" s="154"/>
      <c r="C187" s="154"/>
      <c r="D187" s="29">
        <v>2019</v>
      </c>
      <c r="E187" s="30">
        <f t="shared" si="14"/>
        <v>8202</v>
      </c>
      <c r="F187" s="103"/>
    </row>
    <row r="188" spans="1:6" x14ac:dyDescent="0.25">
      <c r="A188" s="155"/>
      <c r="B188" s="154"/>
      <c r="C188" s="154"/>
      <c r="D188" s="29">
        <v>2020</v>
      </c>
      <c r="E188" s="30">
        <f t="shared" si="14"/>
        <v>8202</v>
      </c>
      <c r="F188" s="103"/>
    </row>
    <row r="189" spans="1:6" x14ac:dyDescent="0.25">
      <c r="A189" s="155"/>
      <c r="B189" s="154"/>
      <c r="C189" s="154"/>
      <c r="D189" s="29">
        <v>2021</v>
      </c>
      <c r="E189" s="30">
        <f t="shared" si="14"/>
        <v>8202</v>
      </c>
      <c r="F189" s="103"/>
    </row>
    <row r="190" spans="1:6" x14ac:dyDescent="0.25">
      <c r="A190" s="154" t="s">
        <v>247</v>
      </c>
      <c r="B190" s="154" t="s">
        <v>248</v>
      </c>
      <c r="C190" s="154" t="s">
        <v>249</v>
      </c>
      <c r="D190" s="29" t="s">
        <v>245</v>
      </c>
      <c r="E190" s="30">
        <f>E196+E202+E208+E214</f>
        <v>96813</v>
      </c>
      <c r="F190" s="103" t="s">
        <v>254</v>
      </c>
    </row>
    <row r="191" spans="1:6" x14ac:dyDescent="0.25">
      <c r="A191" s="154"/>
      <c r="B191" s="154"/>
      <c r="C191" s="154"/>
      <c r="D191" s="29">
        <v>2017</v>
      </c>
      <c r="E191" s="30">
        <f>E197+E203+E209+E215</f>
        <v>63966</v>
      </c>
      <c r="F191" s="103"/>
    </row>
    <row r="192" spans="1:6" x14ac:dyDescent="0.25">
      <c r="A192" s="154"/>
      <c r="B192" s="154"/>
      <c r="C192" s="154"/>
      <c r="D192" s="29">
        <v>2018</v>
      </c>
      <c r="E192" s="30">
        <f t="shared" ref="E192:E195" si="15">E198+E204+E210+E216</f>
        <v>8241</v>
      </c>
      <c r="F192" s="103"/>
    </row>
    <row r="193" spans="1:6" x14ac:dyDescent="0.25">
      <c r="A193" s="154"/>
      <c r="B193" s="154"/>
      <c r="C193" s="154"/>
      <c r="D193" s="29">
        <v>2019</v>
      </c>
      <c r="E193" s="30">
        <f t="shared" si="15"/>
        <v>8202</v>
      </c>
      <c r="F193" s="103"/>
    </row>
    <row r="194" spans="1:6" x14ac:dyDescent="0.25">
      <c r="A194" s="154"/>
      <c r="B194" s="154"/>
      <c r="C194" s="154"/>
      <c r="D194" s="29">
        <v>2020</v>
      </c>
      <c r="E194" s="30">
        <f t="shared" si="15"/>
        <v>8202</v>
      </c>
      <c r="F194" s="103"/>
    </row>
    <row r="195" spans="1:6" x14ac:dyDescent="0.25">
      <c r="A195" s="154"/>
      <c r="B195" s="154"/>
      <c r="C195" s="154"/>
      <c r="D195" s="29">
        <v>2021</v>
      </c>
      <c r="E195" s="30">
        <f t="shared" si="15"/>
        <v>8202</v>
      </c>
      <c r="F195" s="103"/>
    </row>
    <row r="196" spans="1:6" x14ac:dyDescent="0.25">
      <c r="A196" s="154" t="s">
        <v>269</v>
      </c>
      <c r="B196" s="154" t="s">
        <v>248</v>
      </c>
      <c r="C196" s="154" t="s">
        <v>270</v>
      </c>
      <c r="D196" s="29" t="s">
        <v>245</v>
      </c>
      <c r="E196" s="30">
        <f>'Пер.Мер. ППI'!F42</f>
        <v>2000</v>
      </c>
      <c r="F196" s="103" t="s">
        <v>254</v>
      </c>
    </row>
    <row r="197" spans="1:6" x14ac:dyDescent="0.25">
      <c r="A197" s="154"/>
      <c r="B197" s="154"/>
      <c r="C197" s="154"/>
      <c r="D197" s="29">
        <v>2017</v>
      </c>
      <c r="E197" s="30">
        <f>'Пер.Мер. ППI'!G42</f>
        <v>2000</v>
      </c>
      <c r="F197" s="103"/>
    </row>
    <row r="198" spans="1:6" x14ac:dyDescent="0.25">
      <c r="A198" s="154"/>
      <c r="B198" s="154"/>
      <c r="C198" s="154"/>
      <c r="D198" s="29">
        <v>2018</v>
      </c>
      <c r="E198" s="30">
        <f>'Пер.Мер. ППI'!H42</f>
        <v>0</v>
      </c>
      <c r="F198" s="103"/>
    </row>
    <row r="199" spans="1:6" x14ac:dyDescent="0.25">
      <c r="A199" s="154"/>
      <c r="B199" s="154"/>
      <c r="C199" s="154"/>
      <c r="D199" s="29">
        <v>2019</v>
      </c>
      <c r="E199" s="30">
        <f>'Пер.Мер. ППI'!I42</f>
        <v>0</v>
      </c>
      <c r="F199" s="103"/>
    </row>
    <row r="200" spans="1:6" x14ac:dyDescent="0.25">
      <c r="A200" s="154"/>
      <c r="B200" s="154"/>
      <c r="C200" s="154"/>
      <c r="D200" s="29">
        <v>2020</v>
      </c>
      <c r="E200" s="30">
        <f>'Пер.Мер. ППI'!J42</f>
        <v>0</v>
      </c>
      <c r="F200" s="103"/>
    </row>
    <row r="201" spans="1:6" x14ac:dyDescent="0.25">
      <c r="A201" s="154"/>
      <c r="B201" s="154"/>
      <c r="C201" s="154"/>
      <c r="D201" s="29">
        <v>2021</v>
      </c>
      <c r="E201" s="30">
        <f>'Пер.Мер. ППI'!K42</f>
        <v>0</v>
      </c>
      <c r="F201" s="103"/>
    </row>
    <row r="202" spans="1:6" x14ac:dyDescent="0.25">
      <c r="A202" s="154" t="s">
        <v>523</v>
      </c>
      <c r="B202" s="154" t="s">
        <v>248</v>
      </c>
      <c r="C202" s="154" t="s">
        <v>270</v>
      </c>
      <c r="D202" s="29" t="s">
        <v>245</v>
      </c>
      <c r="E202" s="30">
        <f>'Пер.Мер. ППI'!F47</f>
        <v>18117</v>
      </c>
      <c r="F202" s="103" t="s">
        <v>254</v>
      </c>
    </row>
    <row r="203" spans="1:6" x14ac:dyDescent="0.25">
      <c r="A203" s="154"/>
      <c r="B203" s="154"/>
      <c r="C203" s="154"/>
      <c r="D203" s="29">
        <v>2017</v>
      </c>
      <c r="E203" s="30">
        <f>'Пер.Мер. ППI'!G47</f>
        <v>18117</v>
      </c>
      <c r="F203" s="103"/>
    </row>
    <row r="204" spans="1:6" x14ac:dyDescent="0.25">
      <c r="A204" s="154"/>
      <c r="B204" s="154"/>
      <c r="C204" s="154"/>
      <c r="D204" s="29">
        <v>2018</v>
      </c>
      <c r="E204" s="30">
        <f>'Пер.Мер. ППI'!H47</f>
        <v>0</v>
      </c>
      <c r="F204" s="103"/>
    </row>
    <row r="205" spans="1:6" x14ac:dyDescent="0.25">
      <c r="A205" s="154"/>
      <c r="B205" s="154"/>
      <c r="C205" s="154"/>
      <c r="D205" s="29">
        <v>2019</v>
      </c>
      <c r="E205" s="30">
        <f>'Пер.Мер. ППI'!I47</f>
        <v>0</v>
      </c>
      <c r="F205" s="103"/>
    </row>
    <row r="206" spans="1:6" x14ac:dyDescent="0.25">
      <c r="A206" s="154"/>
      <c r="B206" s="154"/>
      <c r="C206" s="154"/>
      <c r="D206" s="29">
        <v>2020</v>
      </c>
      <c r="E206" s="30">
        <f>'Пер.Мер. ППI'!J47</f>
        <v>0</v>
      </c>
      <c r="F206" s="103"/>
    </row>
    <row r="207" spans="1:6" x14ac:dyDescent="0.25">
      <c r="A207" s="154"/>
      <c r="B207" s="154"/>
      <c r="C207" s="154"/>
      <c r="D207" s="29">
        <v>2021</v>
      </c>
      <c r="E207" s="30">
        <f>'Пер.Мер. ППI'!K47</f>
        <v>0</v>
      </c>
      <c r="F207" s="103"/>
    </row>
    <row r="208" spans="1:6" x14ac:dyDescent="0.25">
      <c r="A208" s="154" t="s">
        <v>555</v>
      </c>
      <c r="B208" s="154" t="s">
        <v>248</v>
      </c>
      <c r="C208" s="154" t="s">
        <v>270</v>
      </c>
      <c r="D208" s="29" t="s">
        <v>245</v>
      </c>
      <c r="E208" s="30">
        <f>'Пер.Мер. ППI'!F62</f>
        <v>40696</v>
      </c>
      <c r="F208" s="103" t="s">
        <v>246</v>
      </c>
    </row>
    <row r="209" spans="1:6" x14ac:dyDescent="0.25">
      <c r="A209" s="154"/>
      <c r="B209" s="154"/>
      <c r="C209" s="154"/>
      <c r="D209" s="29">
        <v>2017</v>
      </c>
      <c r="E209" s="30">
        <f>'Пер.Мер. ППI'!G62</f>
        <v>7849</v>
      </c>
      <c r="F209" s="103"/>
    </row>
    <row r="210" spans="1:6" x14ac:dyDescent="0.25">
      <c r="A210" s="154"/>
      <c r="B210" s="154"/>
      <c r="C210" s="154"/>
      <c r="D210" s="29">
        <v>2018</v>
      </c>
      <c r="E210" s="30">
        <f>'Пер.Мер. ППI'!H62</f>
        <v>8241</v>
      </c>
      <c r="F210" s="103"/>
    </row>
    <row r="211" spans="1:6" x14ac:dyDescent="0.25">
      <c r="A211" s="154"/>
      <c r="B211" s="154"/>
      <c r="C211" s="154"/>
      <c r="D211" s="29">
        <v>2019</v>
      </c>
      <c r="E211" s="30">
        <f>'Пер.Мер. ППI'!I62</f>
        <v>8202</v>
      </c>
      <c r="F211" s="103"/>
    </row>
    <row r="212" spans="1:6" x14ac:dyDescent="0.25">
      <c r="A212" s="154"/>
      <c r="B212" s="154"/>
      <c r="C212" s="154"/>
      <c r="D212" s="29">
        <v>2020</v>
      </c>
      <c r="E212" s="30">
        <f>'Пер.Мер. ППI'!J62</f>
        <v>8202</v>
      </c>
      <c r="F212" s="103"/>
    </row>
    <row r="213" spans="1:6" x14ac:dyDescent="0.25">
      <c r="A213" s="154"/>
      <c r="B213" s="154"/>
      <c r="C213" s="154"/>
      <c r="D213" s="29">
        <v>2021</v>
      </c>
      <c r="E213" s="30">
        <f>'Пер.Мер. ППI'!K62</f>
        <v>8202</v>
      </c>
      <c r="F213" s="103"/>
    </row>
    <row r="214" spans="1:6" x14ac:dyDescent="0.25">
      <c r="A214" s="154" t="s">
        <v>510</v>
      </c>
      <c r="B214" s="154" t="s">
        <v>248</v>
      </c>
      <c r="C214" s="154" t="s">
        <v>270</v>
      </c>
      <c r="D214" s="29" t="s">
        <v>245</v>
      </c>
      <c r="E214" s="30">
        <f>'Пер.Мер. ППI'!F67</f>
        <v>36000</v>
      </c>
      <c r="F214" s="103" t="s">
        <v>246</v>
      </c>
    </row>
    <row r="215" spans="1:6" x14ac:dyDescent="0.25">
      <c r="A215" s="154"/>
      <c r="B215" s="154"/>
      <c r="C215" s="154"/>
      <c r="D215" s="29">
        <v>2017</v>
      </c>
      <c r="E215" s="30">
        <f>'Пер.Мер. ППI'!G67</f>
        <v>36000</v>
      </c>
      <c r="F215" s="103"/>
    </row>
    <row r="216" spans="1:6" x14ac:dyDescent="0.25">
      <c r="A216" s="154"/>
      <c r="B216" s="154"/>
      <c r="C216" s="154"/>
      <c r="D216" s="29">
        <v>2018</v>
      </c>
      <c r="E216" s="30">
        <f>'Пер.Мер. ППI'!H67</f>
        <v>0</v>
      </c>
      <c r="F216" s="103"/>
    </row>
    <row r="217" spans="1:6" x14ac:dyDescent="0.25">
      <c r="A217" s="154"/>
      <c r="B217" s="154"/>
      <c r="C217" s="154"/>
      <c r="D217" s="29">
        <v>2019</v>
      </c>
      <c r="E217" s="30">
        <f>'Пер.Мер. ППI'!I67</f>
        <v>0</v>
      </c>
      <c r="F217" s="103"/>
    </row>
    <row r="218" spans="1:6" x14ac:dyDescent="0.25">
      <c r="A218" s="154"/>
      <c r="B218" s="154"/>
      <c r="C218" s="154"/>
      <c r="D218" s="29">
        <v>2020</v>
      </c>
      <c r="E218" s="30">
        <f>'Пер.Мер. ППI'!J67</f>
        <v>0</v>
      </c>
      <c r="F218" s="103"/>
    </row>
    <row r="219" spans="1:6" x14ac:dyDescent="0.25">
      <c r="A219" s="154"/>
      <c r="B219" s="154"/>
      <c r="C219" s="154"/>
      <c r="D219" s="29">
        <v>2021</v>
      </c>
      <c r="E219" s="30">
        <f>'Пер.Мер. ППI'!K67</f>
        <v>0</v>
      </c>
      <c r="F219" s="103"/>
    </row>
    <row r="220" spans="1:6" x14ac:dyDescent="0.25">
      <c r="A220" s="155" t="s">
        <v>271</v>
      </c>
      <c r="B220" s="154" t="s">
        <v>244</v>
      </c>
      <c r="C220" s="154"/>
      <c r="D220" s="29" t="s">
        <v>245</v>
      </c>
      <c r="E220" s="8">
        <f>E226+E232</f>
        <v>1500</v>
      </c>
      <c r="F220" s="103" t="s">
        <v>13</v>
      </c>
    </row>
    <row r="221" spans="1:6" x14ac:dyDescent="0.25">
      <c r="A221" s="155"/>
      <c r="B221" s="154"/>
      <c r="C221" s="154"/>
      <c r="D221" s="29">
        <v>2017</v>
      </c>
      <c r="E221" s="69">
        <f t="shared" ref="E221:E225" si="16">E227+E233</f>
        <v>1500</v>
      </c>
      <c r="F221" s="103"/>
    </row>
    <row r="222" spans="1:6" x14ac:dyDescent="0.25">
      <c r="A222" s="155"/>
      <c r="B222" s="154"/>
      <c r="C222" s="154"/>
      <c r="D222" s="29">
        <v>2018</v>
      </c>
      <c r="E222" s="69">
        <f t="shared" si="16"/>
        <v>0</v>
      </c>
      <c r="F222" s="103"/>
    </row>
    <row r="223" spans="1:6" x14ac:dyDescent="0.25">
      <c r="A223" s="155"/>
      <c r="B223" s="154"/>
      <c r="C223" s="154"/>
      <c r="D223" s="29">
        <v>2019</v>
      </c>
      <c r="E223" s="69">
        <f t="shared" si="16"/>
        <v>0</v>
      </c>
      <c r="F223" s="103"/>
    </row>
    <row r="224" spans="1:6" x14ac:dyDescent="0.25">
      <c r="A224" s="155"/>
      <c r="B224" s="154"/>
      <c r="C224" s="154"/>
      <c r="D224" s="29">
        <v>2020</v>
      </c>
      <c r="E224" s="69">
        <f t="shared" si="16"/>
        <v>0</v>
      </c>
      <c r="F224" s="103"/>
    </row>
    <row r="225" spans="1:6" x14ac:dyDescent="0.25">
      <c r="A225" s="155"/>
      <c r="B225" s="154"/>
      <c r="C225" s="154"/>
      <c r="D225" s="29">
        <v>2021</v>
      </c>
      <c r="E225" s="69">
        <f t="shared" si="16"/>
        <v>0</v>
      </c>
      <c r="F225" s="103"/>
    </row>
    <row r="226" spans="1:6" ht="15" customHeight="1" x14ac:dyDescent="0.25">
      <c r="A226" s="154" t="s">
        <v>247</v>
      </c>
      <c r="B226" s="156" t="s">
        <v>248</v>
      </c>
      <c r="C226" s="154" t="s">
        <v>249</v>
      </c>
      <c r="D226" s="29" t="s">
        <v>245</v>
      </c>
      <c r="E226" s="8">
        <f>E244+E262</f>
        <v>0</v>
      </c>
      <c r="F226" s="103" t="s">
        <v>254</v>
      </c>
    </row>
    <row r="227" spans="1:6" x14ac:dyDescent="0.25">
      <c r="A227" s="154"/>
      <c r="B227" s="157"/>
      <c r="C227" s="154"/>
      <c r="D227" s="29">
        <v>2017</v>
      </c>
      <c r="E227" s="69">
        <f t="shared" ref="E227:E231" si="17">E245+E263</f>
        <v>0</v>
      </c>
      <c r="F227" s="103"/>
    </row>
    <row r="228" spans="1:6" x14ac:dyDescent="0.25">
      <c r="A228" s="154"/>
      <c r="B228" s="157"/>
      <c r="C228" s="154"/>
      <c r="D228" s="29">
        <v>2018</v>
      </c>
      <c r="E228" s="69">
        <f t="shared" si="17"/>
        <v>0</v>
      </c>
      <c r="F228" s="103"/>
    </row>
    <row r="229" spans="1:6" x14ac:dyDescent="0.25">
      <c r="A229" s="154"/>
      <c r="B229" s="157"/>
      <c r="C229" s="154"/>
      <c r="D229" s="29">
        <v>2019</v>
      </c>
      <c r="E229" s="69">
        <f t="shared" si="17"/>
        <v>0</v>
      </c>
      <c r="F229" s="103"/>
    </row>
    <row r="230" spans="1:6" x14ac:dyDescent="0.25">
      <c r="A230" s="154"/>
      <c r="B230" s="157"/>
      <c r="C230" s="154"/>
      <c r="D230" s="29">
        <v>2020</v>
      </c>
      <c r="E230" s="69">
        <f t="shared" si="17"/>
        <v>0</v>
      </c>
      <c r="F230" s="103"/>
    </row>
    <row r="231" spans="1:6" x14ac:dyDescent="0.25">
      <c r="A231" s="154"/>
      <c r="B231" s="158"/>
      <c r="C231" s="154"/>
      <c r="D231" s="29">
        <v>2021</v>
      </c>
      <c r="E231" s="69">
        <f t="shared" si="17"/>
        <v>0</v>
      </c>
      <c r="F231" s="103"/>
    </row>
    <row r="232" spans="1:6" ht="15" customHeight="1" x14ac:dyDescent="0.25">
      <c r="A232" s="154"/>
      <c r="B232" s="156" t="s">
        <v>32</v>
      </c>
      <c r="C232" s="154" t="s">
        <v>249</v>
      </c>
      <c r="D232" s="29" t="s">
        <v>245</v>
      </c>
      <c r="E232" s="8">
        <f>E250+E268</f>
        <v>1500</v>
      </c>
      <c r="F232" s="103" t="s">
        <v>254</v>
      </c>
    </row>
    <row r="233" spans="1:6" x14ac:dyDescent="0.25">
      <c r="A233" s="154"/>
      <c r="B233" s="157"/>
      <c r="C233" s="154"/>
      <c r="D233" s="29">
        <v>2017</v>
      </c>
      <c r="E233" s="69">
        <f t="shared" ref="E233:E237" si="18">E251+E269</f>
        <v>1500</v>
      </c>
      <c r="F233" s="103"/>
    </row>
    <row r="234" spans="1:6" x14ac:dyDescent="0.25">
      <c r="A234" s="154"/>
      <c r="B234" s="157"/>
      <c r="C234" s="154"/>
      <c r="D234" s="29">
        <v>2018</v>
      </c>
      <c r="E234" s="69">
        <f t="shared" si="18"/>
        <v>0</v>
      </c>
      <c r="F234" s="103"/>
    </row>
    <row r="235" spans="1:6" x14ac:dyDescent="0.25">
      <c r="A235" s="154"/>
      <c r="B235" s="157"/>
      <c r="C235" s="154"/>
      <c r="D235" s="29">
        <v>2019</v>
      </c>
      <c r="E235" s="69">
        <f t="shared" si="18"/>
        <v>0</v>
      </c>
      <c r="F235" s="103"/>
    </row>
    <row r="236" spans="1:6" x14ac:dyDescent="0.25">
      <c r="A236" s="154"/>
      <c r="B236" s="157"/>
      <c r="C236" s="154"/>
      <c r="D236" s="29">
        <v>2020</v>
      </c>
      <c r="E236" s="69">
        <f t="shared" si="18"/>
        <v>0</v>
      </c>
      <c r="F236" s="103"/>
    </row>
    <row r="237" spans="1:6" x14ac:dyDescent="0.25">
      <c r="A237" s="154"/>
      <c r="B237" s="158"/>
      <c r="C237" s="154"/>
      <c r="D237" s="29">
        <v>2021</v>
      </c>
      <c r="E237" s="69">
        <f t="shared" si="18"/>
        <v>0</v>
      </c>
      <c r="F237" s="103"/>
    </row>
    <row r="238" spans="1:6" ht="32.25" customHeight="1" x14ac:dyDescent="0.25">
      <c r="A238" s="154" t="s">
        <v>557</v>
      </c>
      <c r="B238" s="154" t="s">
        <v>244</v>
      </c>
      <c r="C238" s="154"/>
      <c r="D238" s="29" t="s">
        <v>245</v>
      </c>
      <c r="E238" s="8">
        <f>E244+E250</f>
        <v>0</v>
      </c>
      <c r="F238" s="103" t="s">
        <v>13</v>
      </c>
    </row>
    <row r="239" spans="1:6" x14ac:dyDescent="0.25">
      <c r="A239" s="154"/>
      <c r="B239" s="154"/>
      <c r="C239" s="154"/>
      <c r="D239" s="29">
        <v>2017</v>
      </c>
      <c r="E239" s="69">
        <f t="shared" ref="E239:E243" si="19">E245+E251</f>
        <v>0</v>
      </c>
      <c r="F239" s="103"/>
    </row>
    <row r="240" spans="1:6" x14ac:dyDescent="0.25">
      <c r="A240" s="154"/>
      <c r="B240" s="154"/>
      <c r="C240" s="154"/>
      <c r="D240" s="29">
        <v>2018</v>
      </c>
      <c r="E240" s="69">
        <f t="shared" si="19"/>
        <v>0</v>
      </c>
      <c r="F240" s="103"/>
    </row>
    <row r="241" spans="1:6" x14ac:dyDescent="0.25">
      <c r="A241" s="154"/>
      <c r="B241" s="154"/>
      <c r="C241" s="154"/>
      <c r="D241" s="29">
        <v>2019</v>
      </c>
      <c r="E241" s="69">
        <f t="shared" si="19"/>
        <v>0</v>
      </c>
      <c r="F241" s="103"/>
    </row>
    <row r="242" spans="1:6" x14ac:dyDescent="0.25">
      <c r="A242" s="154"/>
      <c r="B242" s="154"/>
      <c r="C242" s="154"/>
      <c r="D242" s="29">
        <v>2020</v>
      </c>
      <c r="E242" s="69">
        <f t="shared" si="19"/>
        <v>0</v>
      </c>
      <c r="F242" s="103"/>
    </row>
    <row r="243" spans="1:6" x14ac:dyDescent="0.25">
      <c r="A243" s="154"/>
      <c r="B243" s="154"/>
      <c r="C243" s="154"/>
      <c r="D243" s="29">
        <v>2021</v>
      </c>
      <c r="E243" s="69">
        <f t="shared" si="19"/>
        <v>0</v>
      </c>
      <c r="F243" s="103"/>
    </row>
    <row r="244" spans="1:6" ht="15" customHeight="1" x14ac:dyDescent="0.25">
      <c r="A244" s="154" t="s">
        <v>247</v>
      </c>
      <c r="B244" s="156" t="s">
        <v>248</v>
      </c>
      <c r="C244" s="154" t="s">
        <v>257</v>
      </c>
      <c r="D244" s="29" t="s">
        <v>245</v>
      </c>
      <c r="E244" s="30">
        <f>'Пер.Мер. ППI'!F139</f>
        <v>0</v>
      </c>
      <c r="F244" s="103" t="s">
        <v>246</v>
      </c>
    </row>
    <row r="245" spans="1:6" x14ac:dyDescent="0.25">
      <c r="A245" s="154"/>
      <c r="B245" s="157"/>
      <c r="C245" s="154"/>
      <c r="D245" s="29">
        <v>2017</v>
      </c>
      <c r="E245" s="30">
        <f>'Пер.Мер. ППI'!G139</f>
        <v>0</v>
      </c>
      <c r="F245" s="103"/>
    </row>
    <row r="246" spans="1:6" x14ac:dyDescent="0.25">
      <c r="A246" s="154"/>
      <c r="B246" s="157"/>
      <c r="C246" s="154"/>
      <c r="D246" s="29">
        <v>2018</v>
      </c>
      <c r="E246" s="30">
        <f>'Пер.Мер. ППI'!H139</f>
        <v>0</v>
      </c>
      <c r="F246" s="103"/>
    </row>
    <row r="247" spans="1:6" x14ac:dyDescent="0.25">
      <c r="A247" s="154"/>
      <c r="B247" s="157"/>
      <c r="C247" s="154"/>
      <c r="D247" s="29">
        <v>2019</v>
      </c>
      <c r="E247" s="30">
        <f>'Пер.Мер. ППI'!I139</f>
        <v>0</v>
      </c>
      <c r="F247" s="103"/>
    </row>
    <row r="248" spans="1:6" x14ac:dyDescent="0.25">
      <c r="A248" s="154"/>
      <c r="B248" s="157"/>
      <c r="C248" s="154"/>
      <c r="D248" s="29">
        <v>2020</v>
      </c>
      <c r="E248" s="30">
        <f>'Пер.Мер. ППI'!J139</f>
        <v>0</v>
      </c>
      <c r="F248" s="103"/>
    </row>
    <row r="249" spans="1:6" x14ac:dyDescent="0.25">
      <c r="A249" s="154"/>
      <c r="B249" s="158"/>
      <c r="C249" s="154"/>
      <c r="D249" s="29">
        <v>2021</v>
      </c>
      <c r="E249" s="30">
        <f>'Пер.Мер. ППI'!K139</f>
        <v>0</v>
      </c>
      <c r="F249" s="103"/>
    </row>
    <row r="250" spans="1:6" ht="15" customHeight="1" x14ac:dyDescent="0.25">
      <c r="A250" s="154"/>
      <c r="B250" s="156" t="s">
        <v>32</v>
      </c>
      <c r="C250" s="154" t="s">
        <v>257</v>
      </c>
      <c r="D250" s="29" t="s">
        <v>245</v>
      </c>
      <c r="E250" s="30">
        <f>'Пер.Мер. ППI'!F138</f>
        <v>0</v>
      </c>
      <c r="F250" s="103" t="s">
        <v>13</v>
      </c>
    </row>
    <row r="251" spans="1:6" x14ac:dyDescent="0.25">
      <c r="A251" s="154"/>
      <c r="B251" s="157"/>
      <c r="C251" s="154"/>
      <c r="D251" s="29">
        <v>2017</v>
      </c>
      <c r="E251" s="30">
        <f>'Пер.Мер. ППI'!G138</f>
        <v>0</v>
      </c>
      <c r="F251" s="103"/>
    </row>
    <row r="252" spans="1:6" x14ac:dyDescent="0.25">
      <c r="A252" s="154"/>
      <c r="B252" s="157"/>
      <c r="C252" s="154"/>
      <c r="D252" s="29">
        <v>2018</v>
      </c>
      <c r="E252" s="30">
        <f>'Пер.Мер. ППI'!H138</f>
        <v>0</v>
      </c>
      <c r="F252" s="103"/>
    </row>
    <row r="253" spans="1:6" x14ac:dyDescent="0.25">
      <c r="A253" s="154"/>
      <c r="B253" s="157"/>
      <c r="C253" s="154"/>
      <c r="D253" s="29">
        <v>2019</v>
      </c>
      <c r="E253" s="30">
        <f>'Пер.Мер. ППI'!I138</f>
        <v>0</v>
      </c>
      <c r="F253" s="103"/>
    </row>
    <row r="254" spans="1:6" x14ac:dyDescent="0.25">
      <c r="A254" s="154"/>
      <c r="B254" s="157"/>
      <c r="C254" s="154"/>
      <c r="D254" s="29">
        <v>2020</v>
      </c>
      <c r="E254" s="30">
        <f>'Пер.Мер. ППI'!J138</f>
        <v>0</v>
      </c>
      <c r="F254" s="103"/>
    </row>
    <row r="255" spans="1:6" x14ac:dyDescent="0.25">
      <c r="A255" s="154"/>
      <c r="B255" s="158"/>
      <c r="C255" s="154"/>
      <c r="D255" s="29">
        <v>2021</v>
      </c>
      <c r="E255" s="30">
        <f>'Пер.Мер. ППI'!K138</f>
        <v>0</v>
      </c>
      <c r="F255" s="103"/>
    </row>
    <row r="256" spans="1:6" ht="29.25" customHeight="1" x14ac:dyDescent="0.25">
      <c r="A256" s="154" t="s">
        <v>557</v>
      </c>
      <c r="B256" s="154" t="s">
        <v>244</v>
      </c>
      <c r="C256" s="154"/>
      <c r="D256" s="29" t="s">
        <v>245</v>
      </c>
      <c r="E256" s="69">
        <f>E262+E268</f>
        <v>1500</v>
      </c>
      <c r="F256" s="103" t="s">
        <v>13</v>
      </c>
    </row>
    <row r="257" spans="1:6" x14ac:dyDescent="0.25">
      <c r="A257" s="154"/>
      <c r="B257" s="154"/>
      <c r="C257" s="154"/>
      <c r="D257" s="29">
        <v>2017</v>
      </c>
      <c r="E257" s="69">
        <f t="shared" ref="E257:E261" si="20">E263+E269</f>
        <v>1500</v>
      </c>
      <c r="F257" s="103"/>
    </row>
    <row r="258" spans="1:6" x14ac:dyDescent="0.25">
      <c r="A258" s="154"/>
      <c r="B258" s="154"/>
      <c r="C258" s="154"/>
      <c r="D258" s="29">
        <v>2018</v>
      </c>
      <c r="E258" s="69">
        <f t="shared" si="20"/>
        <v>0</v>
      </c>
      <c r="F258" s="103"/>
    </row>
    <row r="259" spans="1:6" x14ac:dyDescent="0.25">
      <c r="A259" s="154"/>
      <c r="B259" s="154"/>
      <c r="C259" s="154"/>
      <c r="D259" s="29">
        <v>2019</v>
      </c>
      <c r="E259" s="69">
        <f t="shared" si="20"/>
        <v>0</v>
      </c>
      <c r="F259" s="103"/>
    </row>
    <row r="260" spans="1:6" x14ac:dyDescent="0.25">
      <c r="A260" s="154"/>
      <c r="B260" s="154"/>
      <c r="C260" s="154"/>
      <c r="D260" s="29">
        <v>2020</v>
      </c>
      <c r="E260" s="69">
        <f t="shared" si="20"/>
        <v>0</v>
      </c>
      <c r="F260" s="103"/>
    </row>
    <row r="261" spans="1:6" x14ac:dyDescent="0.25">
      <c r="A261" s="154"/>
      <c r="B261" s="154"/>
      <c r="C261" s="154"/>
      <c r="D261" s="29">
        <v>2021</v>
      </c>
      <c r="E261" s="69">
        <f t="shared" si="20"/>
        <v>0</v>
      </c>
      <c r="F261" s="103"/>
    </row>
    <row r="262" spans="1:6" ht="15" customHeight="1" x14ac:dyDescent="0.25">
      <c r="A262" s="154" t="s">
        <v>247</v>
      </c>
      <c r="B262" s="156" t="s">
        <v>248</v>
      </c>
      <c r="C262" s="154" t="s">
        <v>257</v>
      </c>
      <c r="D262" s="29" t="s">
        <v>245</v>
      </c>
      <c r="E262" s="30">
        <f>'Пер.Мер. ППI'!F144</f>
        <v>0</v>
      </c>
      <c r="F262" s="103" t="s">
        <v>13</v>
      </c>
    </row>
    <row r="263" spans="1:6" x14ac:dyDescent="0.25">
      <c r="A263" s="154"/>
      <c r="B263" s="157"/>
      <c r="C263" s="154"/>
      <c r="D263" s="29">
        <v>2017</v>
      </c>
      <c r="E263" s="30">
        <f>'Пер.Мер. ППI'!G144</f>
        <v>0</v>
      </c>
      <c r="F263" s="103"/>
    </row>
    <row r="264" spans="1:6" x14ac:dyDescent="0.25">
      <c r="A264" s="154"/>
      <c r="B264" s="157"/>
      <c r="C264" s="154"/>
      <c r="D264" s="29">
        <v>2018</v>
      </c>
      <c r="E264" s="30">
        <f>'Пер.Мер. ППI'!H144</f>
        <v>0</v>
      </c>
      <c r="F264" s="103"/>
    </row>
    <row r="265" spans="1:6" x14ac:dyDescent="0.25">
      <c r="A265" s="154"/>
      <c r="B265" s="157"/>
      <c r="C265" s="154"/>
      <c r="D265" s="29">
        <v>2019</v>
      </c>
      <c r="E265" s="30">
        <f>'Пер.Мер. ППI'!I144</f>
        <v>0</v>
      </c>
      <c r="F265" s="103"/>
    </row>
    <row r="266" spans="1:6" x14ac:dyDescent="0.25">
      <c r="A266" s="154"/>
      <c r="B266" s="157"/>
      <c r="C266" s="154"/>
      <c r="D266" s="29">
        <v>2020</v>
      </c>
      <c r="E266" s="30">
        <f>'Пер.Мер. ППI'!J144</f>
        <v>0</v>
      </c>
      <c r="F266" s="103"/>
    </row>
    <row r="267" spans="1:6" x14ac:dyDescent="0.25">
      <c r="A267" s="154"/>
      <c r="B267" s="158"/>
      <c r="C267" s="154"/>
      <c r="D267" s="29">
        <v>2021</v>
      </c>
      <c r="E267" s="30">
        <f>'Пер.Мер. ППI'!K144</f>
        <v>0</v>
      </c>
      <c r="F267" s="103"/>
    </row>
    <row r="268" spans="1:6" ht="15" customHeight="1" x14ac:dyDescent="0.25">
      <c r="A268" s="154"/>
      <c r="B268" s="156" t="s">
        <v>32</v>
      </c>
      <c r="C268" s="154" t="s">
        <v>512</v>
      </c>
      <c r="D268" s="29" t="s">
        <v>245</v>
      </c>
      <c r="E268" s="30">
        <f>'Пер.Мер. ППI'!F143</f>
        <v>1500</v>
      </c>
      <c r="F268" s="103" t="s">
        <v>13</v>
      </c>
    </row>
    <row r="269" spans="1:6" x14ac:dyDescent="0.25">
      <c r="A269" s="154"/>
      <c r="B269" s="157"/>
      <c r="C269" s="154"/>
      <c r="D269" s="29">
        <v>2017</v>
      </c>
      <c r="E269" s="30">
        <f>'Пер.Мер. ППI'!G143</f>
        <v>1500</v>
      </c>
      <c r="F269" s="103"/>
    </row>
    <row r="270" spans="1:6" x14ac:dyDescent="0.25">
      <c r="A270" s="154"/>
      <c r="B270" s="157"/>
      <c r="C270" s="154"/>
      <c r="D270" s="29">
        <v>2018</v>
      </c>
      <c r="E270" s="30">
        <f>'Пер.Мер. ППI'!H143</f>
        <v>0</v>
      </c>
      <c r="F270" s="103"/>
    </row>
    <row r="271" spans="1:6" x14ac:dyDescent="0.25">
      <c r="A271" s="154"/>
      <c r="B271" s="157"/>
      <c r="C271" s="154"/>
      <c r="D271" s="29">
        <v>2019</v>
      </c>
      <c r="E271" s="30">
        <f>'Пер.Мер. ППI'!I143</f>
        <v>0</v>
      </c>
      <c r="F271" s="103"/>
    </row>
    <row r="272" spans="1:6" x14ac:dyDescent="0.25">
      <c r="A272" s="154"/>
      <c r="B272" s="157"/>
      <c r="C272" s="154"/>
      <c r="D272" s="29">
        <v>2020</v>
      </c>
      <c r="E272" s="30">
        <f>'Пер.Мер. ППI'!J143</f>
        <v>0</v>
      </c>
      <c r="F272" s="103"/>
    </row>
    <row r="273" spans="1:6" x14ac:dyDescent="0.25">
      <c r="A273" s="154"/>
      <c r="B273" s="158"/>
      <c r="C273" s="154"/>
      <c r="D273" s="29">
        <v>2021</v>
      </c>
      <c r="E273" s="30">
        <f>'Пер.Мер. ППI'!K143</f>
        <v>0</v>
      </c>
      <c r="F273" s="103"/>
    </row>
    <row r="274" spans="1:6" x14ac:dyDescent="0.25">
      <c r="A274" s="155" t="s">
        <v>272</v>
      </c>
      <c r="B274" s="154" t="s">
        <v>244</v>
      </c>
      <c r="C274" s="154"/>
      <c r="D274" s="29" t="s">
        <v>245</v>
      </c>
      <c r="E274" s="30">
        <f>E280+E286+E292</f>
        <v>594877</v>
      </c>
      <c r="F274" s="103" t="s">
        <v>13</v>
      </c>
    </row>
    <row r="275" spans="1:6" x14ac:dyDescent="0.25">
      <c r="A275" s="155"/>
      <c r="B275" s="154"/>
      <c r="C275" s="154"/>
      <c r="D275" s="29">
        <v>2017</v>
      </c>
      <c r="E275" s="30">
        <f t="shared" ref="E275:E279" si="21">E281+E287+E293</f>
        <v>398787</v>
      </c>
      <c r="F275" s="103"/>
    </row>
    <row r="276" spans="1:6" x14ac:dyDescent="0.25">
      <c r="A276" s="155"/>
      <c r="B276" s="154"/>
      <c r="C276" s="154"/>
      <c r="D276" s="29">
        <v>2018</v>
      </c>
      <c r="E276" s="30">
        <f t="shared" si="21"/>
        <v>80090</v>
      </c>
      <c r="F276" s="103"/>
    </row>
    <row r="277" spans="1:6" x14ac:dyDescent="0.25">
      <c r="A277" s="155"/>
      <c r="B277" s="154"/>
      <c r="C277" s="154"/>
      <c r="D277" s="29">
        <v>2019</v>
      </c>
      <c r="E277" s="30">
        <f t="shared" si="21"/>
        <v>116000</v>
      </c>
      <c r="F277" s="103"/>
    </row>
    <row r="278" spans="1:6" x14ac:dyDescent="0.25">
      <c r="A278" s="155"/>
      <c r="B278" s="154"/>
      <c r="C278" s="154"/>
      <c r="D278" s="29">
        <v>2020</v>
      </c>
      <c r="E278" s="30">
        <f t="shared" si="21"/>
        <v>0</v>
      </c>
      <c r="F278" s="103"/>
    </row>
    <row r="279" spans="1:6" x14ac:dyDescent="0.25">
      <c r="A279" s="155"/>
      <c r="B279" s="154"/>
      <c r="C279" s="154"/>
      <c r="D279" s="29">
        <v>2021</v>
      </c>
      <c r="E279" s="30">
        <f t="shared" si="21"/>
        <v>0</v>
      </c>
      <c r="F279" s="103"/>
    </row>
    <row r="280" spans="1:6" x14ac:dyDescent="0.25">
      <c r="A280" s="154" t="s">
        <v>247</v>
      </c>
      <c r="B280" s="154" t="s">
        <v>248</v>
      </c>
      <c r="C280" s="154" t="s">
        <v>249</v>
      </c>
      <c r="D280" s="29" t="s">
        <v>245</v>
      </c>
      <c r="E280" s="30">
        <f>E298+E310+E328+E346+E352+E358</f>
        <v>334576</v>
      </c>
      <c r="F280" s="103" t="s">
        <v>254</v>
      </c>
    </row>
    <row r="281" spans="1:6" x14ac:dyDescent="0.25">
      <c r="A281" s="154"/>
      <c r="B281" s="154"/>
      <c r="C281" s="154"/>
      <c r="D281" s="29">
        <v>2017</v>
      </c>
      <c r="E281" s="30">
        <f t="shared" ref="E281:E285" si="22">E299+E311+E329+E347+E353+E359</f>
        <v>153726</v>
      </c>
      <c r="F281" s="103"/>
    </row>
    <row r="282" spans="1:6" x14ac:dyDescent="0.25">
      <c r="A282" s="154"/>
      <c r="B282" s="154"/>
      <c r="C282" s="154"/>
      <c r="D282" s="29">
        <v>2018</v>
      </c>
      <c r="E282" s="30">
        <f t="shared" si="22"/>
        <v>64850</v>
      </c>
      <c r="F282" s="103"/>
    </row>
    <row r="283" spans="1:6" x14ac:dyDescent="0.25">
      <c r="A283" s="154"/>
      <c r="B283" s="154"/>
      <c r="C283" s="154"/>
      <c r="D283" s="29">
        <v>2019</v>
      </c>
      <c r="E283" s="30">
        <f t="shared" si="22"/>
        <v>116000</v>
      </c>
      <c r="F283" s="103"/>
    </row>
    <row r="284" spans="1:6" x14ac:dyDescent="0.25">
      <c r="A284" s="154"/>
      <c r="B284" s="154"/>
      <c r="C284" s="154"/>
      <c r="D284" s="29">
        <v>2020</v>
      </c>
      <c r="E284" s="30">
        <f t="shared" si="22"/>
        <v>0</v>
      </c>
      <c r="F284" s="103"/>
    </row>
    <row r="285" spans="1:6" x14ac:dyDescent="0.25">
      <c r="A285" s="154"/>
      <c r="B285" s="154"/>
      <c r="C285" s="154"/>
      <c r="D285" s="29">
        <v>2021</v>
      </c>
      <c r="E285" s="30">
        <f t="shared" si="22"/>
        <v>0</v>
      </c>
      <c r="F285" s="103"/>
    </row>
    <row r="286" spans="1:6" x14ac:dyDescent="0.25">
      <c r="A286" s="154"/>
      <c r="B286" s="154" t="s">
        <v>32</v>
      </c>
      <c r="C286" s="154" t="s">
        <v>249</v>
      </c>
      <c r="D286" s="29" t="s">
        <v>245</v>
      </c>
      <c r="E286" s="30">
        <f>E316+E334</f>
        <v>186801</v>
      </c>
      <c r="F286" s="103" t="s">
        <v>254</v>
      </c>
    </row>
    <row r="287" spans="1:6" x14ac:dyDescent="0.25">
      <c r="A287" s="154"/>
      <c r="B287" s="154"/>
      <c r="C287" s="154"/>
      <c r="D287" s="29">
        <v>2017</v>
      </c>
      <c r="E287" s="30">
        <f t="shared" ref="E287:E291" si="23">E317+E335</f>
        <v>181361</v>
      </c>
      <c r="F287" s="103"/>
    </row>
    <row r="288" spans="1:6" x14ac:dyDescent="0.25">
      <c r="A288" s="154"/>
      <c r="B288" s="154"/>
      <c r="C288" s="154"/>
      <c r="D288" s="29">
        <v>2018</v>
      </c>
      <c r="E288" s="30">
        <f t="shared" si="23"/>
        <v>5440</v>
      </c>
      <c r="F288" s="103"/>
    </row>
    <row r="289" spans="1:6" x14ac:dyDescent="0.25">
      <c r="A289" s="154"/>
      <c r="B289" s="154"/>
      <c r="C289" s="154"/>
      <c r="D289" s="29">
        <v>2019</v>
      </c>
      <c r="E289" s="30">
        <f t="shared" si="23"/>
        <v>0</v>
      </c>
      <c r="F289" s="103"/>
    </row>
    <row r="290" spans="1:6" x14ac:dyDescent="0.25">
      <c r="A290" s="154"/>
      <c r="B290" s="154"/>
      <c r="C290" s="154"/>
      <c r="D290" s="29">
        <v>2020</v>
      </c>
      <c r="E290" s="30">
        <f t="shared" si="23"/>
        <v>0</v>
      </c>
      <c r="F290" s="103"/>
    </row>
    <row r="291" spans="1:6" x14ac:dyDescent="0.25">
      <c r="A291" s="154"/>
      <c r="B291" s="154"/>
      <c r="C291" s="154"/>
      <c r="D291" s="29">
        <v>2021</v>
      </c>
      <c r="E291" s="30">
        <f t="shared" si="23"/>
        <v>0</v>
      </c>
      <c r="F291" s="103"/>
    </row>
    <row r="292" spans="1:6" x14ac:dyDescent="0.25">
      <c r="A292" s="154"/>
      <c r="B292" s="154" t="s">
        <v>31</v>
      </c>
      <c r="C292" s="154" t="s">
        <v>249</v>
      </c>
      <c r="D292" s="29" t="s">
        <v>245</v>
      </c>
      <c r="E292" s="30">
        <f>E340</f>
        <v>73500</v>
      </c>
      <c r="F292" s="103" t="s">
        <v>254</v>
      </c>
    </row>
    <row r="293" spans="1:6" x14ac:dyDescent="0.25">
      <c r="A293" s="154"/>
      <c r="B293" s="154"/>
      <c r="C293" s="154"/>
      <c r="D293" s="29">
        <v>2017</v>
      </c>
      <c r="E293" s="30">
        <f t="shared" ref="E293:E297" si="24">E341</f>
        <v>63700</v>
      </c>
      <c r="F293" s="103"/>
    </row>
    <row r="294" spans="1:6" x14ac:dyDescent="0.25">
      <c r="A294" s="154"/>
      <c r="B294" s="154"/>
      <c r="C294" s="154"/>
      <c r="D294" s="29">
        <v>2018</v>
      </c>
      <c r="E294" s="30">
        <f t="shared" si="24"/>
        <v>9800</v>
      </c>
      <c r="F294" s="103"/>
    </row>
    <row r="295" spans="1:6" x14ac:dyDescent="0.25">
      <c r="A295" s="154"/>
      <c r="B295" s="154"/>
      <c r="C295" s="154"/>
      <c r="D295" s="29">
        <v>2019</v>
      </c>
      <c r="E295" s="30">
        <f t="shared" si="24"/>
        <v>0</v>
      </c>
      <c r="F295" s="103"/>
    </row>
    <row r="296" spans="1:6" x14ac:dyDescent="0.25">
      <c r="A296" s="154"/>
      <c r="B296" s="154"/>
      <c r="C296" s="154"/>
      <c r="D296" s="29">
        <v>2020</v>
      </c>
      <c r="E296" s="30">
        <f t="shared" si="24"/>
        <v>0</v>
      </c>
      <c r="F296" s="103"/>
    </row>
    <row r="297" spans="1:6" x14ac:dyDescent="0.25">
      <c r="A297" s="154"/>
      <c r="B297" s="154"/>
      <c r="C297" s="154"/>
      <c r="D297" s="29">
        <v>2021</v>
      </c>
      <c r="E297" s="30">
        <f t="shared" si="24"/>
        <v>0</v>
      </c>
      <c r="F297" s="103"/>
    </row>
    <row r="298" spans="1:6" ht="41.25" customHeight="1" x14ac:dyDescent="0.25">
      <c r="A298" s="154" t="s">
        <v>273</v>
      </c>
      <c r="B298" s="154" t="s">
        <v>248</v>
      </c>
      <c r="C298" s="159" t="s">
        <v>521</v>
      </c>
      <c r="D298" s="29" t="s">
        <v>245</v>
      </c>
      <c r="E298" s="30">
        <f>'Пер.Мер. ППI'!F73</f>
        <v>191640</v>
      </c>
      <c r="F298" s="160" t="s">
        <v>254</v>
      </c>
    </row>
    <row r="299" spans="1:6" x14ac:dyDescent="0.25">
      <c r="A299" s="154"/>
      <c r="B299" s="154"/>
      <c r="C299" s="159"/>
      <c r="D299" s="29">
        <v>2017</v>
      </c>
      <c r="E299" s="30">
        <f>'Пер.Мер. ППI'!G73</f>
        <v>12150</v>
      </c>
      <c r="F299" s="161"/>
    </row>
    <row r="300" spans="1:6" x14ac:dyDescent="0.25">
      <c r="A300" s="154"/>
      <c r="B300" s="154"/>
      <c r="C300" s="159"/>
      <c r="D300" s="29">
        <v>2018</v>
      </c>
      <c r="E300" s="30">
        <f>'Пер.Мер. ППI'!H73</f>
        <v>63490</v>
      </c>
      <c r="F300" s="161"/>
    </row>
    <row r="301" spans="1:6" x14ac:dyDescent="0.25">
      <c r="A301" s="154"/>
      <c r="B301" s="154"/>
      <c r="C301" s="159"/>
      <c r="D301" s="29">
        <v>2019</v>
      </c>
      <c r="E301" s="30">
        <f>'Пер.Мер. ППI'!I73</f>
        <v>116000</v>
      </c>
      <c r="F301" s="161"/>
    </row>
    <row r="302" spans="1:6" x14ac:dyDescent="0.25">
      <c r="A302" s="154"/>
      <c r="B302" s="154"/>
      <c r="C302" s="159"/>
      <c r="D302" s="29">
        <v>2020</v>
      </c>
      <c r="E302" s="30">
        <f>'Пер.Мер. ППI'!J73</f>
        <v>0</v>
      </c>
      <c r="F302" s="161"/>
    </row>
    <row r="303" spans="1:6" x14ac:dyDescent="0.25">
      <c r="A303" s="154"/>
      <c r="B303" s="154"/>
      <c r="C303" s="159"/>
      <c r="D303" s="29">
        <v>2021</v>
      </c>
      <c r="E303" s="30">
        <f>'Пер.Мер. ППI'!K73</f>
        <v>0</v>
      </c>
      <c r="F303" s="113"/>
    </row>
    <row r="304" spans="1:6" ht="40.5" customHeight="1" x14ac:dyDescent="0.25">
      <c r="A304" s="154" t="s">
        <v>274</v>
      </c>
      <c r="B304" s="154" t="s">
        <v>244</v>
      </c>
      <c r="C304" s="154"/>
      <c r="D304" s="29" t="s">
        <v>245</v>
      </c>
      <c r="E304" s="30">
        <f>E310+E316</f>
        <v>218937</v>
      </c>
      <c r="F304" s="103" t="s">
        <v>13</v>
      </c>
    </row>
    <row r="305" spans="1:6" x14ac:dyDescent="0.25">
      <c r="A305" s="154"/>
      <c r="B305" s="154"/>
      <c r="C305" s="154"/>
      <c r="D305" s="29">
        <v>2017</v>
      </c>
      <c r="E305" s="69">
        <f t="shared" ref="E305:E309" si="25">E311+E317</f>
        <v>218937</v>
      </c>
      <c r="F305" s="103"/>
    </row>
    <row r="306" spans="1:6" x14ac:dyDescent="0.25">
      <c r="A306" s="154"/>
      <c r="B306" s="154"/>
      <c r="C306" s="154"/>
      <c r="D306" s="29">
        <v>2018</v>
      </c>
      <c r="E306" s="69">
        <f t="shared" si="25"/>
        <v>0</v>
      </c>
      <c r="F306" s="103"/>
    </row>
    <row r="307" spans="1:6" x14ac:dyDescent="0.25">
      <c r="A307" s="154"/>
      <c r="B307" s="154"/>
      <c r="C307" s="154"/>
      <c r="D307" s="29">
        <v>2019</v>
      </c>
      <c r="E307" s="69">
        <f t="shared" si="25"/>
        <v>0</v>
      </c>
      <c r="F307" s="103"/>
    </row>
    <row r="308" spans="1:6" x14ac:dyDescent="0.25">
      <c r="A308" s="154"/>
      <c r="B308" s="154"/>
      <c r="C308" s="154"/>
      <c r="D308" s="29">
        <v>2020</v>
      </c>
      <c r="E308" s="69">
        <f t="shared" si="25"/>
        <v>0</v>
      </c>
      <c r="F308" s="103"/>
    </row>
    <row r="309" spans="1:6" x14ac:dyDescent="0.25">
      <c r="A309" s="154"/>
      <c r="B309" s="154"/>
      <c r="C309" s="154"/>
      <c r="D309" s="29">
        <v>2021</v>
      </c>
      <c r="E309" s="69">
        <f t="shared" si="25"/>
        <v>0</v>
      </c>
      <c r="F309" s="103"/>
    </row>
    <row r="310" spans="1:6" ht="37.5" customHeight="1" x14ac:dyDescent="0.25">
      <c r="A310" s="154" t="s">
        <v>247</v>
      </c>
      <c r="B310" s="154" t="s">
        <v>248</v>
      </c>
      <c r="C310" s="162" t="s">
        <v>520</v>
      </c>
      <c r="D310" s="29" t="s">
        <v>245</v>
      </c>
      <c r="E310" s="30">
        <f>'Пер.Мер. ППI'!F78</f>
        <v>80776</v>
      </c>
      <c r="F310" s="160" t="s">
        <v>246</v>
      </c>
    </row>
    <row r="311" spans="1:6" ht="24.95" customHeight="1" x14ac:dyDescent="0.25">
      <c r="A311" s="154"/>
      <c r="B311" s="154"/>
      <c r="C311" s="163"/>
      <c r="D311" s="29">
        <v>2017</v>
      </c>
      <c r="E311" s="30">
        <f>'Пер.Мер. ППI'!G78</f>
        <v>80776</v>
      </c>
      <c r="F311" s="161"/>
    </row>
    <row r="312" spans="1:6" ht="24.95" customHeight="1" x14ac:dyDescent="0.25">
      <c r="A312" s="154"/>
      <c r="B312" s="154"/>
      <c r="C312" s="163"/>
      <c r="D312" s="29">
        <v>2018</v>
      </c>
      <c r="E312" s="30">
        <f>'Пер.Мер. ППI'!H78</f>
        <v>0</v>
      </c>
      <c r="F312" s="161"/>
    </row>
    <row r="313" spans="1:6" ht="24.95" customHeight="1" x14ac:dyDescent="0.25">
      <c r="A313" s="154"/>
      <c r="B313" s="154"/>
      <c r="C313" s="163"/>
      <c r="D313" s="29">
        <v>2019</v>
      </c>
      <c r="E313" s="30">
        <f>'Пер.Мер. ППI'!I78</f>
        <v>0</v>
      </c>
      <c r="F313" s="161"/>
    </row>
    <row r="314" spans="1:6" ht="24.95" customHeight="1" x14ac:dyDescent="0.25">
      <c r="A314" s="154"/>
      <c r="B314" s="154"/>
      <c r="C314" s="163"/>
      <c r="D314" s="29">
        <v>2020</v>
      </c>
      <c r="E314" s="30">
        <f>'Пер.Мер. ППI'!J78</f>
        <v>0</v>
      </c>
      <c r="F314" s="161"/>
    </row>
    <row r="315" spans="1:6" ht="28.5" customHeight="1" x14ac:dyDescent="0.25">
      <c r="A315" s="154"/>
      <c r="B315" s="154"/>
      <c r="C315" s="163"/>
      <c r="D315" s="29">
        <v>2021</v>
      </c>
      <c r="E315" s="30">
        <f>'Пер.Мер. ППI'!K78</f>
        <v>0</v>
      </c>
      <c r="F315" s="113"/>
    </row>
    <row r="316" spans="1:6" ht="24.95" customHeight="1" x14ac:dyDescent="0.25">
      <c r="A316" s="154"/>
      <c r="B316" s="154" t="s">
        <v>32</v>
      </c>
      <c r="C316" s="163"/>
      <c r="D316" s="29" t="s">
        <v>245</v>
      </c>
      <c r="E316" s="30">
        <f>'Пер.Мер. ППI'!F77</f>
        <v>138161</v>
      </c>
      <c r="F316" s="160" t="s">
        <v>254</v>
      </c>
    </row>
    <row r="317" spans="1:6" ht="24.95" customHeight="1" x14ac:dyDescent="0.25">
      <c r="A317" s="154"/>
      <c r="B317" s="154"/>
      <c r="C317" s="163"/>
      <c r="D317" s="29">
        <v>2017</v>
      </c>
      <c r="E317" s="30">
        <f>'Пер.Мер. ППI'!G77</f>
        <v>138161</v>
      </c>
      <c r="F317" s="161"/>
    </row>
    <row r="318" spans="1:6" ht="24.95" customHeight="1" x14ac:dyDescent="0.25">
      <c r="A318" s="154"/>
      <c r="B318" s="154"/>
      <c r="C318" s="163"/>
      <c r="D318" s="29">
        <v>2018</v>
      </c>
      <c r="E318" s="30">
        <f>'Пер.Мер. ППI'!H77</f>
        <v>0</v>
      </c>
      <c r="F318" s="161"/>
    </row>
    <row r="319" spans="1:6" ht="24.95" customHeight="1" x14ac:dyDescent="0.25">
      <c r="A319" s="154"/>
      <c r="B319" s="154"/>
      <c r="C319" s="163"/>
      <c r="D319" s="29">
        <v>2019</v>
      </c>
      <c r="E319" s="30">
        <f>'Пер.Мер. ППI'!I77</f>
        <v>0</v>
      </c>
      <c r="F319" s="161"/>
    </row>
    <row r="320" spans="1:6" ht="24.95" customHeight="1" x14ac:dyDescent="0.25">
      <c r="A320" s="154"/>
      <c r="B320" s="154"/>
      <c r="C320" s="163"/>
      <c r="D320" s="29">
        <v>2020</v>
      </c>
      <c r="E320" s="30">
        <f>'Пер.Мер. ППI'!J77</f>
        <v>0</v>
      </c>
      <c r="F320" s="161"/>
    </row>
    <row r="321" spans="1:6" ht="54" customHeight="1" x14ac:dyDescent="0.25">
      <c r="A321" s="154"/>
      <c r="B321" s="154"/>
      <c r="C321" s="164"/>
      <c r="D321" s="29">
        <v>2021</v>
      </c>
      <c r="E321" s="30">
        <f>'Пер.Мер. ППI'!K77</f>
        <v>0</v>
      </c>
      <c r="F321" s="113"/>
    </row>
    <row r="322" spans="1:6" x14ac:dyDescent="0.25">
      <c r="A322" s="154" t="s">
        <v>456</v>
      </c>
      <c r="B322" s="154" t="s">
        <v>244</v>
      </c>
      <c r="C322" s="154"/>
      <c r="D322" s="29" t="s">
        <v>245</v>
      </c>
      <c r="E322" s="30">
        <f>E328+E334+E340</f>
        <v>134300</v>
      </c>
      <c r="F322" s="103" t="s">
        <v>13</v>
      </c>
    </row>
    <row r="323" spans="1:6" x14ac:dyDescent="0.25">
      <c r="A323" s="154"/>
      <c r="B323" s="154"/>
      <c r="C323" s="154"/>
      <c r="D323" s="29">
        <v>2017</v>
      </c>
      <c r="E323" s="30">
        <f t="shared" ref="E323:E327" si="26">E329+E335+E341</f>
        <v>117700</v>
      </c>
      <c r="F323" s="103"/>
    </row>
    <row r="324" spans="1:6" x14ac:dyDescent="0.25">
      <c r="A324" s="154"/>
      <c r="B324" s="154"/>
      <c r="C324" s="154"/>
      <c r="D324" s="29">
        <v>2018</v>
      </c>
      <c r="E324" s="30">
        <f t="shared" si="26"/>
        <v>16600</v>
      </c>
      <c r="F324" s="103"/>
    </row>
    <row r="325" spans="1:6" x14ac:dyDescent="0.25">
      <c r="A325" s="154"/>
      <c r="B325" s="154"/>
      <c r="C325" s="154"/>
      <c r="D325" s="29">
        <v>2019</v>
      </c>
      <c r="E325" s="30">
        <f t="shared" si="26"/>
        <v>0</v>
      </c>
      <c r="F325" s="103"/>
    </row>
    <row r="326" spans="1:6" x14ac:dyDescent="0.25">
      <c r="A326" s="154"/>
      <c r="B326" s="154"/>
      <c r="C326" s="154"/>
      <c r="D326" s="29">
        <v>2020</v>
      </c>
      <c r="E326" s="30">
        <f t="shared" si="26"/>
        <v>0</v>
      </c>
      <c r="F326" s="103"/>
    </row>
    <row r="327" spans="1:6" ht="29.25" customHeight="1" x14ac:dyDescent="0.25">
      <c r="A327" s="154"/>
      <c r="B327" s="154"/>
      <c r="C327" s="154"/>
      <c r="D327" s="29">
        <v>2021</v>
      </c>
      <c r="E327" s="30">
        <f t="shared" si="26"/>
        <v>0</v>
      </c>
      <c r="F327" s="103"/>
    </row>
    <row r="328" spans="1:6" ht="45" customHeight="1" x14ac:dyDescent="0.25">
      <c r="A328" s="154" t="s">
        <v>247</v>
      </c>
      <c r="B328" s="154" t="s">
        <v>248</v>
      </c>
      <c r="C328" s="154" t="s">
        <v>289</v>
      </c>
      <c r="D328" s="29" t="s">
        <v>245</v>
      </c>
      <c r="E328" s="30">
        <f>'Пер.Мер. ППI'!F98</f>
        <v>12160</v>
      </c>
      <c r="F328" s="160" t="s">
        <v>254</v>
      </c>
    </row>
    <row r="329" spans="1:6" x14ac:dyDescent="0.25">
      <c r="A329" s="154"/>
      <c r="B329" s="154"/>
      <c r="C329" s="154"/>
      <c r="D329" s="29">
        <v>2017</v>
      </c>
      <c r="E329" s="30">
        <f>'Пер.Мер. ППI'!G98</f>
        <v>10800</v>
      </c>
      <c r="F329" s="161"/>
    </row>
    <row r="330" spans="1:6" x14ac:dyDescent="0.25">
      <c r="A330" s="154"/>
      <c r="B330" s="154"/>
      <c r="C330" s="154"/>
      <c r="D330" s="29">
        <v>2018</v>
      </c>
      <c r="E330" s="30">
        <f>'Пер.Мер. ППI'!H98</f>
        <v>1360</v>
      </c>
      <c r="F330" s="161"/>
    </row>
    <row r="331" spans="1:6" x14ac:dyDescent="0.25">
      <c r="A331" s="154"/>
      <c r="B331" s="154"/>
      <c r="C331" s="154"/>
      <c r="D331" s="29">
        <v>2019</v>
      </c>
      <c r="E331" s="30">
        <f>'Пер.Мер. ППI'!I98</f>
        <v>0</v>
      </c>
      <c r="F331" s="161"/>
    </row>
    <row r="332" spans="1:6" x14ac:dyDescent="0.25">
      <c r="A332" s="154"/>
      <c r="B332" s="154"/>
      <c r="C332" s="154"/>
      <c r="D332" s="29">
        <v>2020</v>
      </c>
      <c r="E332" s="30">
        <f>'Пер.Мер. ППI'!J98</f>
        <v>0</v>
      </c>
      <c r="F332" s="161"/>
    </row>
    <row r="333" spans="1:6" x14ac:dyDescent="0.25">
      <c r="A333" s="154"/>
      <c r="B333" s="154"/>
      <c r="C333" s="154"/>
      <c r="D333" s="29">
        <v>2021</v>
      </c>
      <c r="E333" s="30">
        <f>'Пер.Мер. ППI'!K98</f>
        <v>0</v>
      </c>
      <c r="F333" s="113"/>
    </row>
    <row r="334" spans="1:6" ht="46.5" customHeight="1" x14ac:dyDescent="0.25">
      <c r="A334" s="154"/>
      <c r="B334" s="154" t="s">
        <v>32</v>
      </c>
      <c r="C334" s="154"/>
      <c r="D334" s="29" t="s">
        <v>245</v>
      </c>
      <c r="E334" s="30">
        <f>'Пер.Мер. ППI'!F97</f>
        <v>48640</v>
      </c>
      <c r="F334" s="160" t="s">
        <v>254</v>
      </c>
    </row>
    <row r="335" spans="1:6" x14ac:dyDescent="0.25">
      <c r="A335" s="154"/>
      <c r="B335" s="154"/>
      <c r="C335" s="154"/>
      <c r="D335" s="29">
        <v>2017</v>
      </c>
      <c r="E335" s="30">
        <f>'Пер.Мер. ППI'!G97</f>
        <v>43200</v>
      </c>
      <c r="F335" s="161"/>
    </row>
    <row r="336" spans="1:6" x14ac:dyDescent="0.25">
      <c r="A336" s="154"/>
      <c r="B336" s="154"/>
      <c r="C336" s="154"/>
      <c r="D336" s="29">
        <v>2018</v>
      </c>
      <c r="E336" s="30">
        <f>'Пер.Мер. ППI'!H97</f>
        <v>5440</v>
      </c>
      <c r="F336" s="161"/>
    </row>
    <row r="337" spans="1:6" x14ac:dyDescent="0.25">
      <c r="A337" s="154"/>
      <c r="B337" s="154"/>
      <c r="C337" s="154"/>
      <c r="D337" s="29">
        <v>2019</v>
      </c>
      <c r="E337" s="30">
        <f>'Пер.Мер. ППI'!I97</f>
        <v>0</v>
      </c>
      <c r="F337" s="161"/>
    </row>
    <row r="338" spans="1:6" x14ac:dyDescent="0.25">
      <c r="A338" s="154"/>
      <c r="B338" s="154"/>
      <c r="C338" s="154"/>
      <c r="D338" s="29">
        <v>2020</v>
      </c>
      <c r="E338" s="30">
        <f>'Пер.Мер. ППI'!J97</f>
        <v>0</v>
      </c>
      <c r="F338" s="161"/>
    </row>
    <row r="339" spans="1:6" x14ac:dyDescent="0.25">
      <c r="A339" s="154"/>
      <c r="B339" s="154"/>
      <c r="C339" s="154"/>
      <c r="D339" s="29">
        <v>2021</v>
      </c>
      <c r="E339" s="30">
        <f>'Пер.Мер. ППI'!K97</f>
        <v>0</v>
      </c>
      <c r="F339" s="113"/>
    </row>
    <row r="340" spans="1:6" ht="45.75" customHeight="1" x14ac:dyDescent="0.25">
      <c r="A340" s="154"/>
      <c r="B340" s="154" t="s">
        <v>31</v>
      </c>
      <c r="C340" s="154"/>
      <c r="D340" s="29" t="s">
        <v>245</v>
      </c>
      <c r="E340" s="30">
        <f>'Пер.Мер. ППI'!F96</f>
        <v>73500</v>
      </c>
      <c r="F340" s="160" t="s">
        <v>254</v>
      </c>
    </row>
    <row r="341" spans="1:6" x14ac:dyDescent="0.25">
      <c r="A341" s="154"/>
      <c r="B341" s="154"/>
      <c r="C341" s="154"/>
      <c r="D341" s="29">
        <v>2017</v>
      </c>
      <c r="E341" s="30">
        <f>'Пер.Мер. ППI'!G96</f>
        <v>63700</v>
      </c>
      <c r="F341" s="161"/>
    </row>
    <row r="342" spans="1:6" x14ac:dyDescent="0.25">
      <c r="A342" s="154"/>
      <c r="B342" s="154"/>
      <c r="C342" s="154"/>
      <c r="D342" s="29">
        <v>2018</v>
      </c>
      <c r="E342" s="30">
        <f>'Пер.Мер. ППI'!H96</f>
        <v>9800</v>
      </c>
      <c r="F342" s="161"/>
    </row>
    <row r="343" spans="1:6" x14ac:dyDescent="0.25">
      <c r="A343" s="154"/>
      <c r="B343" s="154"/>
      <c r="C343" s="154"/>
      <c r="D343" s="29">
        <v>2019</v>
      </c>
      <c r="E343" s="30">
        <f>'Пер.Мер. ППI'!I96</f>
        <v>0</v>
      </c>
      <c r="F343" s="161"/>
    </row>
    <row r="344" spans="1:6" x14ac:dyDescent="0.25">
      <c r="A344" s="154"/>
      <c r="B344" s="154"/>
      <c r="C344" s="154"/>
      <c r="D344" s="29">
        <v>2020</v>
      </c>
      <c r="E344" s="30">
        <f>'Пер.Мер. ППI'!J96</f>
        <v>0</v>
      </c>
      <c r="F344" s="161"/>
    </row>
    <row r="345" spans="1:6" x14ac:dyDescent="0.25">
      <c r="A345" s="154"/>
      <c r="B345" s="154"/>
      <c r="C345" s="154"/>
      <c r="D345" s="29">
        <v>2021</v>
      </c>
      <c r="E345" s="30">
        <f>'Пер.Мер. ППI'!K96</f>
        <v>0</v>
      </c>
      <c r="F345" s="113"/>
    </row>
    <row r="346" spans="1:6" x14ac:dyDescent="0.25">
      <c r="A346" s="154" t="s">
        <v>541</v>
      </c>
      <c r="B346" s="154" t="s">
        <v>248</v>
      </c>
      <c r="C346" s="154" t="s">
        <v>519</v>
      </c>
      <c r="D346" s="29" t="s">
        <v>245</v>
      </c>
      <c r="E346" s="30">
        <f>'Пер.Мер. ППI'!F118</f>
        <v>50000</v>
      </c>
      <c r="F346" s="103" t="s">
        <v>254</v>
      </c>
    </row>
    <row r="347" spans="1:6" x14ac:dyDescent="0.25">
      <c r="A347" s="154"/>
      <c r="B347" s="154"/>
      <c r="C347" s="154"/>
      <c r="D347" s="29">
        <v>2017</v>
      </c>
      <c r="E347" s="30">
        <f>'Пер.Мер. ППI'!G118</f>
        <v>50000</v>
      </c>
      <c r="F347" s="103"/>
    </row>
    <row r="348" spans="1:6" x14ac:dyDescent="0.25">
      <c r="A348" s="154"/>
      <c r="B348" s="154"/>
      <c r="C348" s="154"/>
      <c r="D348" s="29">
        <v>2018</v>
      </c>
      <c r="E348" s="30">
        <f>'Пер.Мер. ППI'!H118</f>
        <v>0</v>
      </c>
      <c r="F348" s="103"/>
    </row>
    <row r="349" spans="1:6" x14ac:dyDescent="0.25">
      <c r="A349" s="154"/>
      <c r="B349" s="154"/>
      <c r="C349" s="154"/>
      <c r="D349" s="29">
        <v>2019</v>
      </c>
      <c r="E349" s="30">
        <f>'Пер.Мер. ППI'!I118</f>
        <v>0</v>
      </c>
      <c r="F349" s="103"/>
    </row>
    <row r="350" spans="1:6" x14ac:dyDescent="0.25">
      <c r="A350" s="154"/>
      <c r="B350" s="154"/>
      <c r="C350" s="154"/>
      <c r="D350" s="29">
        <v>2020</v>
      </c>
      <c r="E350" s="30">
        <f>'Пер.Мер. ППI'!J118</f>
        <v>0</v>
      </c>
      <c r="F350" s="103"/>
    </row>
    <row r="351" spans="1:6" x14ac:dyDescent="0.25">
      <c r="A351" s="154"/>
      <c r="B351" s="154"/>
      <c r="C351" s="154"/>
      <c r="D351" s="29">
        <v>2021</v>
      </c>
      <c r="E351" s="30">
        <f>'Пер.Мер. ППI'!K118</f>
        <v>0</v>
      </c>
      <c r="F351" s="103"/>
    </row>
    <row r="352" spans="1:6" x14ac:dyDescent="0.25">
      <c r="A352" s="154" t="s">
        <v>275</v>
      </c>
      <c r="B352" s="154" t="s">
        <v>248</v>
      </c>
      <c r="C352" s="154" t="s">
        <v>257</v>
      </c>
      <c r="D352" s="29" t="s">
        <v>245</v>
      </c>
      <c r="E352" s="30">
        <f>'Пер.Мер. ППI'!F133</f>
        <v>0</v>
      </c>
      <c r="F352" s="103" t="s">
        <v>254</v>
      </c>
    </row>
    <row r="353" spans="1:6" x14ac:dyDescent="0.25">
      <c r="A353" s="154"/>
      <c r="B353" s="154"/>
      <c r="C353" s="154"/>
      <c r="D353" s="29">
        <v>2017</v>
      </c>
      <c r="E353" s="30">
        <f>'Пер.Мер. ППI'!G133</f>
        <v>0</v>
      </c>
      <c r="F353" s="103"/>
    </row>
    <row r="354" spans="1:6" x14ac:dyDescent="0.25">
      <c r="A354" s="154"/>
      <c r="B354" s="154"/>
      <c r="C354" s="154"/>
      <c r="D354" s="29">
        <v>2018</v>
      </c>
      <c r="E354" s="30">
        <f>'Пер.Мер. ППI'!H133</f>
        <v>0</v>
      </c>
      <c r="F354" s="103"/>
    </row>
    <row r="355" spans="1:6" x14ac:dyDescent="0.25">
      <c r="A355" s="154"/>
      <c r="B355" s="154"/>
      <c r="C355" s="154"/>
      <c r="D355" s="29">
        <v>2019</v>
      </c>
      <c r="E355" s="30">
        <f>'Пер.Мер. ППI'!I133</f>
        <v>0</v>
      </c>
      <c r="F355" s="103"/>
    </row>
    <row r="356" spans="1:6" x14ac:dyDescent="0.25">
      <c r="A356" s="154"/>
      <c r="B356" s="154"/>
      <c r="C356" s="154"/>
      <c r="D356" s="29">
        <v>2020</v>
      </c>
      <c r="E356" s="30">
        <f>'Пер.Мер. ППI'!J133</f>
        <v>0</v>
      </c>
      <c r="F356" s="103"/>
    </row>
    <row r="357" spans="1:6" x14ac:dyDescent="0.25">
      <c r="A357" s="154"/>
      <c r="B357" s="154"/>
      <c r="C357" s="154"/>
      <c r="D357" s="29">
        <v>2021</v>
      </c>
      <c r="E357" s="30">
        <f>'Пер.Мер. ППI'!K133</f>
        <v>0</v>
      </c>
      <c r="F357" s="103"/>
    </row>
    <row r="358" spans="1:6" x14ac:dyDescent="0.25">
      <c r="A358" s="154" t="s">
        <v>276</v>
      </c>
      <c r="B358" s="154" t="s">
        <v>248</v>
      </c>
      <c r="C358" s="154" t="s">
        <v>257</v>
      </c>
      <c r="D358" s="29" t="s">
        <v>245</v>
      </c>
      <c r="E358" s="30">
        <f>'Пер.Мер. ППI'!F123</f>
        <v>0</v>
      </c>
      <c r="F358" s="103" t="s">
        <v>13</v>
      </c>
    </row>
    <row r="359" spans="1:6" x14ac:dyDescent="0.25">
      <c r="A359" s="154"/>
      <c r="B359" s="154"/>
      <c r="C359" s="154"/>
      <c r="D359" s="29">
        <v>2017</v>
      </c>
      <c r="E359" s="30">
        <f>'Пер.Мер. ППI'!G123</f>
        <v>0</v>
      </c>
      <c r="F359" s="103"/>
    </row>
    <row r="360" spans="1:6" x14ac:dyDescent="0.25">
      <c r="A360" s="154"/>
      <c r="B360" s="154"/>
      <c r="C360" s="154"/>
      <c r="D360" s="29">
        <v>2018</v>
      </c>
      <c r="E360" s="30">
        <f>'Пер.Мер. ППI'!H123</f>
        <v>0</v>
      </c>
      <c r="F360" s="103"/>
    </row>
    <row r="361" spans="1:6" x14ac:dyDescent="0.25">
      <c r="A361" s="154"/>
      <c r="B361" s="154"/>
      <c r="C361" s="154"/>
      <c r="D361" s="29">
        <v>2019</v>
      </c>
      <c r="E361" s="30">
        <f>'Пер.Мер. ППI'!I123</f>
        <v>0</v>
      </c>
      <c r="F361" s="103"/>
    </row>
    <row r="362" spans="1:6" x14ac:dyDescent="0.25">
      <c r="A362" s="154"/>
      <c r="B362" s="154"/>
      <c r="C362" s="154"/>
      <c r="D362" s="29">
        <v>2020</v>
      </c>
      <c r="E362" s="30">
        <f>'Пер.Мер. ППI'!J123</f>
        <v>0</v>
      </c>
      <c r="F362" s="103"/>
    </row>
    <row r="363" spans="1:6" x14ac:dyDescent="0.25">
      <c r="A363" s="154"/>
      <c r="B363" s="154"/>
      <c r="C363" s="154"/>
      <c r="D363" s="29">
        <v>2021</v>
      </c>
      <c r="E363" s="30">
        <f>'Пер.Мер. ППI'!K123</f>
        <v>0</v>
      </c>
      <c r="F363" s="103"/>
    </row>
    <row r="364" spans="1:6" x14ac:dyDescent="0.25">
      <c r="A364" s="155" t="s">
        <v>286</v>
      </c>
      <c r="B364" s="154" t="s">
        <v>244</v>
      </c>
      <c r="C364" s="154"/>
      <c r="D364" s="29" t="s">
        <v>245</v>
      </c>
      <c r="E364" s="30">
        <f>E370</f>
        <v>0</v>
      </c>
      <c r="F364" s="103" t="s">
        <v>13</v>
      </c>
    </row>
    <row r="365" spans="1:6" x14ac:dyDescent="0.25">
      <c r="A365" s="155"/>
      <c r="B365" s="154"/>
      <c r="C365" s="154"/>
      <c r="D365" s="29">
        <v>2017</v>
      </c>
      <c r="E365" s="30">
        <f t="shared" ref="E365:E369" si="27">E371</f>
        <v>0</v>
      </c>
      <c r="F365" s="103"/>
    </row>
    <row r="366" spans="1:6" x14ac:dyDescent="0.25">
      <c r="A366" s="155"/>
      <c r="B366" s="154"/>
      <c r="C366" s="154"/>
      <c r="D366" s="29">
        <v>2018</v>
      </c>
      <c r="E366" s="30">
        <f t="shared" si="27"/>
        <v>0</v>
      </c>
      <c r="F366" s="103"/>
    </row>
    <row r="367" spans="1:6" x14ac:dyDescent="0.25">
      <c r="A367" s="155"/>
      <c r="B367" s="154"/>
      <c r="C367" s="154"/>
      <c r="D367" s="29">
        <v>2019</v>
      </c>
      <c r="E367" s="30">
        <f t="shared" si="27"/>
        <v>0</v>
      </c>
      <c r="F367" s="103"/>
    </row>
    <row r="368" spans="1:6" x14ac:dyDescent="0.25">
      <c r="A368" s="155"/>
      <c r="B368" s="154"/>
      <c r="C368" s="154"/>
      <c r="D368" s="29">
        <v>2020</v>
      </c>
      <c r="E368" s="30">
        <f t="shared" si="27"/>
        <v>0</v>
      </c>
      <c r="F368" s="103"/>
    </row>
    <row r="369" spans="1:6" x14ac:dyDescent="0.25">
      <c r="A369" s="155"/>
      <c r="B369" s="154"/>
      <c r="C369" s="154"/>
      <c r="D369" s="29">
        <v>2021</v>
      </c>
      <c r="E369" s="30">
        <f t="shared" si="27"/>
        <v>0</v>
      </c>
      <c r="F369" s="103"/>
    </row>
    <row r="370" spans="1:6" x14ac:dyDescent="0.25">
      <c r="A370" s="154" t="s">
        <v>247</v>
      </c>
      <c r="B370" s="154" t="s">
        <v>248</v>
      </c>
      <c r="C370" s="154" t="s">
        <v>257</v>
      </c>
      <c r="D370" s="29" t="s">
        <v>245</v>
      </c>
      <c r="E370" s="30">
        <f>E376</f>
        <v>0</v>
      </c>
      <c r="F370" s="103" t="s">
        <v>13</v>
      </c>
    </row>
    <row r="371" spans="1:6" x14ac:dyDescent="0.25">
      <c r="A371" s="154"/>
      <c r="B371" s="154"/>
      <c r="C371" s="154"/>
      <c r="D371" s="29">
        <v>2017</v>
      </c>
      <c r="E371" s="30">
        <f t="shared" ref="E371:E375" si="28">E377</f>
        <v>0</v>
      </c>
      <c r="F371" s="103"/>
    </row>
    <row r="372" spans="1:6" x14ac:dyDescent="0.25">
      <c r="A372" s="154"/>
      <c r="B372" s="154"/>
      <c r="C372" s="154"/>
      <c r="D372" s="29">
        <v>2018</v>
      </c>
      <c r="E372" s="30">
        <f t="shared" si="28"/>
        <v>0</v>
      </c>
      <c r="F372" s="103"/>
    </row>
    <row r="373" spans="1:6" x14ac:dyDescent="0.25">
      <c r="A373" s="154"/>
      <c r="B373" s="154"/>
      <c r="C373" s="154"/>
      <c r="D373" s="29">
        <v>2019</v>
      </c>
      <c r="E373" s="30">
        <f t="shared" si="28"/>
        <v>0</v>
      </c>
      <c r="F373" s="103"/>
    </row>
    <row r="374" spans="1:6" x14ac:dyDescent="0.25">
      <c r="A374" s="154"/>
      <c r="B374" s="154"/>
      <c r="C374" s="154"/>
      <c r="D374" s="29">
        <v>2020</v>
      </c>
      <c r="E374" s="30">
        <f t="shared" si="28"/>
        <v>0</v>
      </c>
      <c r="F374" s="103"/>
    </row>
    <row r="375" spans="1:6" x14ac:dyDescent="0.25">
      <c r="A375" s="154"/>
      <c r="B375" s="154"/>
      <c r="C375" s="154"/>
      <c r="D375" s="29">
        <v>2021</v>
      </c>
      <c r="E375" s="30">
        <f t="shared" si="28"/>
        <v>0</v>
      </c>
      <c r="F375" s="103"/>
    </row>
    <row r="376" spans="1:6" x14ac:dyDescent="0.25">
      <c r="A376" s="154" t="s">
        <v>277</v>
      </c>
      <c r="B376" s="154" t="s">
        <v>252</v>
      </c>
      <c r="C376" s="154" t="s">
        <v>257</v>
      </c>
      <c r="D376" s="29" t="s">
        <v>245</v>
      </c>
      <c r="E376" s="30">
        <f>'Пер.Мер. ППI'!F172</f>
        <v>0</v>
      </c>
      <c r="F376" s="103" t="s">
        <v>254</v>
      </c>
    </row>
    <row r="377" spans="1:6" x14ac:dyDescent="0.25">
      <c r="A377" s="154"/>
      <c r="B377" s="154"/>
      <c r="C377" s="154"/>
      <c r="D377" s="29">
        <v>2017</v>
      </c>
      <c r="E377" s="30">
        <f>'Пер.Мер. ППI'!G172</f>
        <v>0</v>
      </c>
      <c r="F377" s="103"/>
    </row>
    <row r="378" spans="1:6" x14ac:dyDescent="0.25">
      <c r="A378" s="154"/>
      <c r="B378" s="154"/>
      <c r="C378" s="154"/>
      <c r="D378" s="29">
        <v>2018</v>
      </c>
      <c r="E378" s="30">
        <f>'Пер.Мер. ППI'!H172</f>
        <v>0</v>
      </c>
      <c r="F378" s="103"/>
    </row>
    <row r="379" spans="1:6" x14ac:dyDescent="0.25">
      <c r="A379" s="154"/>
      <c r="B379" s="154"/>
      <c r="C379" s="154"/>
      <c r="D379" s="29">
        <v>2019</v>
      </c>
      <c r="E379" s="30">
        <f>'Пер.Мер. ППI'!I172</f>
        <v>0</v>
      </c>
      <c r="F379" s="103"/>
    </row>
    <row r="380" spans="1:6" x14ac:dyDescent="0.25">
      <c r="A380" s="154"/>
      <c r="B380" s="154"/>
      <c r="C380" s="154"/>
      <c r="D380" s="29">
        <v>2020</v>
      </c>
      <c r="E380" s="30">
        <f>'Пер.Мер. ППI'!J172</f>
        <v>0</v>
      </c>
      <c r="F380" s="103"/>
    </row>
    <row r="381" spans="1:6" x14ac:dyDescent="0.25">
      <c r="A381" s="154"/>
      <c r="B381" s="154"/>
      <c r="C381" s="154"/>
      <c r="D381" s="29">
        <v>2021</v>
      </c>
      <c r="E381" s="30">
        <f>'Пер.Мер. ППI'!K172</f>
        <v>0</v>
      </c>
      <c r="F381" s="103"/>
    </row>
    <row r="382" spans="1:6" x14ac:dyDescent="0.25">
      <c r="A382" s="155" t="s">
        <v>278</v>
      </c>
      <c r="B382" s="154" t="s">
        <v>244</v>
      </c>
      <c r="C382" s="154"/>
      <c r="D382" s="29" t="s">
        <v>245</v>
      </c>
      <c r="E382" s="8">
        <f>E388</f>
        <v>0</v>
      </c>
      <c r="F382" s="103" t="s">
        <v>13</v>
      </c>
    </row>
    <row r="383" spans="1:6" x14ac:dyDescent="0.25">
      <c r="A383" s="155"/>
      <c r="B383" s="154"/>
      <c r="C383" s="154"/>
      <c r="D383" s="29">
        <v>2017</v>
      </c>
      <c r="E383" s="69">
        <f t="shared" ref="E383:E387" si="29">E389</f>
        <v>0</v>
      </c>
      <c r="F383" s="103"/>
    </row>
    <row r="384" spans="1:6" x14ac:dyDescent="0.25">
      <c r="A384" s="155"/>
      <c r="B384" s="154"/>
      <c r="C384" s="154"/>
      <c r="D384" s="29">
        <v>2018</v>
      </c>
      <c r="E384" s="69">
        <f t="shared" si="29"/>
        <v>0</v>
      </c>
      <c r="F384" s="103"/>
    </row>
    <row r="385" spans="1:6" x14ac:dyDescent="0.25">
      <c r="A385" s="155"/>
      <c r="B385" s="154"/>
      <c r="C385" s="154"/>
      <c r="D385" s="29">
        <v>2019</v>
      </c>
      <c r="E385" s="69">
        <f t="shared" si="29"/>
        <v>0</v>
      </c>
      <c r="F385" s="103"/>
    </row>
    <row r="386" spans="1:6" x14ac:dyDescent="0.25">
      <c r="A386" s="155"/>
      <c r="B386" s="154"/>
      <c r="C386" s="154"/>
      <c r="D386" s="29">
        <v>2020</v>
      </c>
      <c r="E386" s="69">
        <f t="shared" si="29"/>
        <v>0</v>
      </c>
      <c r="F386" s="103"/>
    </row>
    <row r="387" spans="1:6" x14ac:dyDescent="0.25">
      <c r="A387" s="155"/>
      <c r="B387" s="154"/>
      <c r="C387" s="154"/>
      <c r="D387" s="29">
        <v>2021</v>
      </c>
      <c r="E387" s="69">
        <f t="shared" si="29"/>
        <v>0</v>
      </c>
      <c r="F387" s="103"/>
    </row>
    <row r="388" spans="1:6" x14ac:dyDescent="0.25">
      <c r="A388" s="154" t="s">
        <v>247</v>
      </c>
      <c r="B388" s="154" t="s">
        <v>252</v>
      </c>
      <c r="C388" s="154" t="s">
        <v>257</v>
      </c>
      <c r="D388" s="29" t="s">
        <v>245</v>
      </c>
      <c r="E388" s="8">
        <f>E394+E400</f>
        <v>0</v>
      </c>
      <c r="F388" s="103" t="s">
        <v>246</v>
      </c>
    </row>
    <row r="389" spans="1:6" x14ac:dyDescent="0.25">
      <c r="A389" s="154"/>
      <c r="B389" s="154"/>
      <c r="C389" s="154"/>
      <c r="D389" s="29">
        <v>2017</v>
      </c>
      <c r="E389" s="69">
        <f t="shared" ref="E389:E393" si="30">E395+E401</f>
        <v>0</v>
      </c>
      <c r="F389" s="103"/>
    </row>
    <row r="390" spans="1:6" x14ac:dyDescent="0.25">
      <c r="A390" s="154"/>
      <c r="B390" s="154"/>
      <c r="C390" s="154"/>
      <c r="D390" s="29">
        <v>2018</v>
      </c>
      <c r="E390" s="69">
        <f t="shared" si="30"/>
        <v>0</v>
      </c>
      <c r="F390" s="103"/>
    </row>
    <row r="391" spans="1:6" x14ac:dyDescent="0.25">
      <c r="A391" s="154"/>
      <c r="B391" s="154"/>
      <c r="C391" s="154"/>
      <c r="D391" s="29">
        <v>2019</v>
      </c>
      <c r="E391" s="69">
        <f t="shared" si="30"/>
        <v>0</v>
      </c>
      <c r="F391" s="103"/>
    </row>
    <row r="392" spans="1:6" x14ac:dyDescent="0.25">
      <c r="A392" s="154"/>
      <c r="B392" s="154"/>
      <c r="C392" s="154"/>
      <c r="D392" s="29">
        <v>2020</v>
      </c>
      <c r="E392" s="69">
        <f t="shared" si="30"/>
        <v>0</v>
      </c>
      <c r="F392" s="103"/>
    </row>
    <row r="393" spans="1:6" x14ac:dyDescent="0.25">
      <c r="A393" s="154"/>
      <c r="B393" s="154"/>
      <c r="C393" s="154"/>
      <c r="D393" s="29">
        <v>2021</v>
      </c>
      <c r="E393" s="69">
        <f t="shared" si="30"/>
        <v>0</v>
      </c>
      <c r="F393" s="103"/>
    </row>
    <row r="394" spans="1:6" x14ac:dyDescent="0.25">
      <c r="A394" s="154" t="s">
        <v>279</v>
      </c>
      <c r="B394" s="154" t="s">
        <v>248</v>
      </c>
      <c r="C394" s="154" t="s">
        <v>257</v>
      </c>
      <c r="D394" s="29" t="s">
        <v>245</v>
      </c>
      <c r="E394" s="30">
        <f>'Пер.Мер. ППI'!F150</f>
        <v>0</v>
      </c>
      <c r="F394" s="160" t="s">
        <v>254</v>
      </c>
    </row>
    <row r="395" spans="1:6" x14ac:dyDescent="0.25">
      <c r="A395" s="154"/>
      <c r="B395" s="154"/>
      <c r="C395" s="154"/>
      <c r="D395" s="29">
        <v>2017</v>
      </c>
      <c r="E395" s="30">
        <f>'Пер.Мер. ППI'!G150</f>
        <v>0</v>
      </c>
      <c r="F395" s="161"/>
    </row>
    <row r="396" spans="1:6" x14ac:dyDescent="0.25">
      <c r="A396" s="154"/>
      <c r="B396" s="154"/>
      <c r="C396" s="154"/>
      <c r="D396" s="29">
        <v>2018</v>
      </c>
      <c r="E396" s="30">
        <f>'Пер.Мер. ППI'!H150</f>
        <v>0</v>
      </c>
      <c r="F396" s="161"/>
    </row>
    <row r="397" spans="1:6" x14ac:dyDescent="0.25">
      <c r="A397" s="154"/>
      <c r="B397" s="154"/>
      <c r="C397" s="154"/>
      <c r="D397" s="29">
        <v>2019</v>
      </c>
      <c r="E397" s="30">
        <f>'Пер.Мер. ППI'!I150</f>
        <v>0</v>
      </c>
      <c r="F397" s="161"/>
    </row>
    <row r="398" spans="1:6" x14ac:dyDescent="0.25">
      <c r="A398" s="154"/>
      <c r="B398" s="154"/>
      <c r="C398" s="154"/>
      <c r="D398" s="29">
        <v>2020</v>
      </c>
      <c r="E398" s="30">
        <f>'Пер.Мер. ППI'!J150</f>
        <v>0</v>
      </c>
      <c r="F398" s="161"/>
    </row>
    <row r="399" spans="1:6" x14ac:dyDescent="0.25">
      <c r="A399" s="154"/>
      <c r="B399" s="154"/>
      <c r="C399" s="154"/>
      <c r="D399" s="29">
        <v>2021</v>
      </c>
      <c r="E399" s="30">
        <f>'Пер.Мер. ППI'!K150</f>
        <v>0</v>
      </c>
      <c r="F399" s="113"/>
    </row>
    <row r="400" spans="1:6" x14ac:dyDescent="0.25">
      <c r="A400" s="154" t="s">
        <v>280</v>
      </c>
      <c r="B400" s="154" t="s">
        <v>248</v>
      </c>
      <c r="C400" s="154" t="s">
        <v>257</v>
      </c>
      <c r="D400" s="29" t="s">
        <v>245</v>
      </c>
      <c r="E400" s="30">
        <f>'Пер.Мер. ППI'!F155</f>
        <v>0</v>
      </c>
      <c r="F400" s="103" t="s">
        <v>246</v>
      </c>
    </row>
    <row r="401" spans="1:6" x14ac:dyDescent="0.25">
      <c r="A401" s="154"/>
      <c r="B401" s="154"/>
      <c r="C401" s="154"/>
      <c r="D401" s="29">
        <v>2017</v>
      </c>
      <c r="E401" s="30">
        <f>'Пер.Мер. ППI'!G155</f>
        <v>0</v>
      </c>
      <c r="F401" s="103"/>
    </row>
    <row r="402" spans="1:6" x14ac:dyDescent="0.25">
      <c r="A402" s="154"/>
      <c r="B402" s="154"/>
      <c r="C402" s="154"/>
      <c r="D402" s="29">
        <v>2018</v>
      </c>
      <c r="E402" s="30">
        <f>'Пер.Мер. ППI'!H155</f>
        <v>0</v>
      </c>
      <c r="F402" s="103"/>
    </row>
    <row r="403" spans="1:6" x14ac:dyDescent="0.25">
      <c r="A403" s="154"/>
      <c r="B403" s="154"/>
      <c r="C403" s="154"/>
      <c r="D403" s="29">
        <v>2019</v>
      </c>
      <c r="E403" s="30">
        <f>'Пер.Мер. ППI'!I155</f>
        <v>0</v>
      </c>
      <c r="F403" s="103"/>
    </row>
    <row r="404" spans="1:6" x14ac:dyDescent="0.25">
      <c r="A404" s="154"/>
      <c r="B404" s="154"/>
      <c r="C404" s="154"/>
      <c r="D404" s="29">
        <v>2020</v>
      </c>
      <c r="E404" s="30">
        <f>'Пер.Мер. ППI'!J155</f>
        <v>0</v>
      </c>
      <c r="F404" s="103"/>
    </row>
    <row r="405" spans="1:6" x14ac:dyDescent="0.25">
      <c r="A405" s="154"/>
      <c r="B405" s="154"/>
      <c r="C405" s="154"/>
      <c r="D405" s="29">
        <v>2021</v>
      </c>
      <c r="E405" s="30">
        <f>'Пер.Мер. ППI'!K155</f>
        <v>0</v>
      </c>
      <c r="F405" s="103"/>
    </row>
    <row r="406" spans="1:6" x14ac:dyDescent="0.25">
      <c r="A406" s="155" t="s">
        <v>281</v>
      </c>
      <c r="B406" s="154" t="s">
        <v>244</v>
      </c>
      <c r="C406" s="154"/>
      <c r="D406" s="29" t="s">
        <v>245</v>
      </c>
      <c r="E406" s="8">
        <f>E412</f>
        <v>636044</v>
      </c>
      <c r="F406" s="103" t="s">
        <v>13</v>
      </c>
    </row>
    <row r="407" spans="1:6" x14ac:dyDescent="0.25">
      <c r="A407" s="155"/>
      <c r="B407" s="154"/>
      <c r="C407" s="154"/>
      <c r="D407" s="29">
        <v>2017</v>
      </c>
      <c r="E407" s="69">
        <f t="shared" ref="E407:E411" si="31">E413</f>
        <v>122670</v>
      </c>
      <c r="F407" s="103"/>
    </row>
    <row r="408" spans="1:6" x14ac:dyDescent="0.25">
      <c r="A408" s="155"/>
      <c r="B408" s="154"/>
      <c r="C408" s="154"/>
      <c r="D408" s="29">
        <v>2018</v>
      </c>
      <c r="E408" s="69">
        <f t="shared" si="31"/>
        <v>128804</v>
      </c>
      <c r="F408" s="103"/>
    </row>
    <row r="409" spans="1:6" x14ac:dyDescent="0.25">
      <c r="A409" s="155"/>
      <c r="B409" s="154"/>
      <c r="C409" s="154"/>
      <c r="D409" s="29">
        <v>2019</v>
      </c>
      <c r="E409" s="69">
        <f t="shared" si="31"/>
        <v>128190</v>
      </c>
      <c r="F409" s="103"/>
    </row>
    <row r="410" spans="1:6" x14ac:dyDescent="0.25">
      <c r="A410" s="155"/>
      <c r="B410" s="154"/>
      <c r="C410" s="154"/>
      <c r="D410" s="29">
        <v>2020</v>
      </c>
      <c r="E410" s="69">
        <f t="shared" si="31"/>
        <v>128190</v>
      </c>
      <c r="F410" s="103"/>
    </row>
    <row r="411" spans="1:6" x14ac:dyDescent="0.25">
      <c r="A411" s="155"/>
      <c r="B411" s="154"/>
      <c r="C411" s="154"/>
      <c r="D411" s="29">
        <v>2021</v>
      </c>
      <c r="E411" s="69">
        <f t="shared" si="31"/>
        <v>128190</v>
      </c>
      <c r="F411" s="103"/>
    </row>
    <row r="412" spans="1:6" x14ac:dyDescent="0.25">
      <c r="A412" s="154" t="s">
        <v>247</v>
      </c>
      <c r="B412" s="154" t="s">
        <v>252</v>
      </c>
      <c r="C412" s="154" t="s">
        <v>249</v>
      </c>
      <c r="D412" s="29" t="s">
        <v>245</v>
      </c>
      <c r="E412" s="8">
        <f>E418</f>
        <v>636044</v>
      </c>
      <c r="F412" s="103" t="s">
        <v>246</v>
      </c>
    </row>
    <row r="413" spans="1:6" x14ac:dyDescent="0.25">
      <c r="A413" s="154"/>
      <c r="B413" s="154"/>
      <c r="C413" s="154"/>
      <c r="D413" s="29">
        <v>2017</v>
      </c>
      <c r="E413" s="69">
        <f t="shared" ref="E413:E417" si="32">E419</f>
        <v>122670</v>
      </c>
      <c r="F413" s="103"/>
    </row>
    <row r="414" spans="1:6" x14ac:dyDescent="0.25">
      <c r="A414" s="154"/>
      <c r="B414" s="154"/>
      <c r="C414" s="154"/>
      <c r="D414" s="29">
        <v>2018</v>
      </c>
      <c r="E414" s="69">
        <f t="shared" si="32"/>
        <v>128804</v>
      </c>
      <c r="F414" s="103"/>
    </row>
    <row r="415" spans="1:6" x14ac:dyDescent="0.25">
      <c r="A415" s="154"/>
      <c r="B415" s="154"/>
      <c r="C415" s="154"/>
      <c r="D415" s="29">
        <v>2019</v>
      </c>
      <c r="E415" s="69">
        <f t="shared" si="32"/>
        <v>128190</v>
      </c>
      <c r="F415" s="103"/>
    </row>
    <row r="416" spans="1:6" x14ac:dyDescent="0.25">
      <c r="A416" s="154"/>
      <c r="B416" s="154"/>
      <c r="C416" s="154"/>
      <c r="D416" s="29">
        <v>2020</v>
      </c>
      <c r="E416" s="69">
        <f t="shared" si="32"/>
        <v>128190</v>
      </c>
      <c r="F416" s="103"/>
    </row>
    <row r="417" spans="1:6" x14ac:dyDescent="0.25">
      <c r="A417" s="154"/>
      <c r="B417" s="154"/>
      <c r="C417" s="154"/>
      <c r="D417" s="29">
        <v>2021</v>
      </c>
      <c r="E417" s="69">
        <f t="shared" si="32"/>
        <v>128190</v>
      </c>
      <c r="F417" s="103"/>
    </row>
    <row r="418" spans="1:6" ht="77.25" customHeight="1" x14ac:dyDescent="0.25">
      <c r="A418" s="154" t="s">
        <v>559</v>
      </c>
      <c r="B418" s="154" t="s">
        <v>248</v>
      </c>
      <c r="C418" s="154" t="s">
        <v>282</v>
      </c>
      <c r="D418" s="29" t="s">
        <v>245</v>
      </c>
      <c r="E418" s="30">
        <f>'Пер.Мер. ППI'!F209</f>
        <v>636044</v>
      </c>
      <c r="F418" s="103" t="s">
        <v>254</v>
      </c>
    </row>
    <row r="419" spans="1:6" x14ac:dyDescent="0.25">
      <c r="A419" s="154"/>
      <c r="B419" s="154"/>
      <c r="C419" s="154"/>
      <c r="D419" s="29">
        <v>2017</v>
      </c>
      <c r="E419" s="30">
        <f>'Пер.Мер. ППI'!G209</f>
        <v>122670</v>
      </c>
      <c r="F419" s="103"/>
    </row>
    <row r="420" spans="1:6" x14ac:dyDescent="0.25">
      <c r="A420" s="154"/>
      <c r="B420" s="154"/>
      <c r="C420" s="154"/>
      <c r="D420" s="29">
        <v>2018</v>
      </c>
      <c r="E420" s="30">
        <f>'Пер.Мер. ППI'!H209</f>
        <v>128804</v>
      </c>
      <c r="F420" s="103"/>
    </row>
    <row r="421" spans="1:6" x14ac:dyDescent="0.25">
      <c r="A421" s="154"/>
      <c r="B421" s="154"/>
      <c r="C421" s="154"/>
      <c r="D421" s="29">
        <v>2019</v>
      </c>
      <c r="E421" s="30">
        <f>'Пер.Мер. ППI'!I209</f>
        <v>128190</v>
      </c>
      <c r="F421" s="103"/>
    </row>
    <row r="422" spans="1:6" x14ac:dyDescent="0.25">
      <c r="A422" s="154"/>
      <c r="B422" s="154"/>
      <c r="C422" s="154"/>
      <c r="D422" s="29">
        <v>2020</v>
      </c>
      <c r="E422" s="30">
        <f>'Пер.Мер. ППI'!J209</f>
        <v>128190</v>
      </c>
      <c r="F422" s="103"/>
    </row>
    <row r="423" spans="1:6" x14ac:dyDescent="0.25">
      <c r="A423" s="154"/>
      <c r="B423" s="154"/>
      <c r="C423" s="154"/>
      <c r="D423" s="29">
        <v>2021</v>
      </c>
      <c r="E423" s="30">
        <f>'Пер.Мер. ППI'!K209</f>
        <v>128190</v>
      </c>
      <c r="F423" s="103"/>
    </row>
    <row r="424" spans="1:6" x14ac:dyDescent="0.25">
      <c r="A424" s="155" t="s">
        <v>283</v>
      </c>
      <c r="B424" s="154" t="s">
        <v>244</v>
      </c>
      <c r="C424" s="154"/>
      <c r="D424" s="29" t="s">
        <v>245</v>
      </c>
      <c r="E424" s="8">
        <f>E430</f>
        <v>56544</v>
      </c>
      <c r="F424" s="103" t="s">
        <v>13</v>
      </c>
    </row>
    <row r="425" spans="1:6" x14ac:dyDescent="0.25">
      <c r="A425" s="155"/>
      <c r="B425" s="154"/>
      <c r="C425" s="154"/>
      <c r="D425" s="29">
        <v>2017</v>
      </c>
      <c r="E425" s="69">
        <f t="shared" ref="E425:E429" si="33">E431</f>
        <v>10905</v>
      </c>
      <c r="F425" s="103"/>
    </row>
    <row r="426" spans="1:6" x14ac:dyDescent="0.25">
      <c r="A426" s="155"/>
      <c r="B426" s="154"/>
      <c r="C426" s="154"/>
      <c r="D426" s="29">
        <v>2018</v>
      </c>
      <c r="E426" s="69">
        <f t="shared" si="33"/>
        <v>11451</v>
      </c>
      <c r="F426" s="103"/>
    </row>
    <row r="427" spans="1:6" x14ac:dyDescent="0.25">
      <c r="A427" s="155"/>
      <c r="B427" s="154"/>
      <c r="C427" s="154"/>
      <c r="D427" s="29">
        <v>2019</v>
      </c>
      <c r="E427" s="69">
        <f t="shared" si="33"/>
        <v>11396</v>
      </c>
      <c r="F427" s="103"/>
    </row>
    <row r="428" spans="1:6" x14ac:dyDescent="0.25">
      <c r="A428" s="155"/>
      <c r="B428" s="154"/>
      <c r="C428" s="154"/>
      <c r="D428" s="29">
        <v>2020</v>
      </c>
      <c r="E428" s="69">
        <f t="shared" si="33"/>
        <v>11396</v>
      </c>
      <c r="F428" s="103"/>
    </row>
    <row r="429" spans="1:6" x14ac:dyDescent="0.25">
      <c r="A429" s="155"/>
      <c r="B429" s="154"/>
      <c r="C429" s="154"/>
      <c r="D429" s="29">
        <v>2021</v>
      </c>
      <c r="E429" s="69">
        <f t="shared" si="33"/>
        <v>11396</v>
      </c>
      <c r="F429" s="103"/>
    </row>
    <row r="430" spans="1:6" x14ac:dyDescent="0.25">
      <c r="A430" s="154" t="s">
        <v>247</v>
      </c>
      <c r="B430" s="154" t="s">
        <v>248</v>
      </c>
      <c r="C430" s="154" t="s">
        <v>249</v>
      </c>
      <c r="D430" s="29" t="s">
        <v>245</v>
      </c>
      <c r="E430" s="8">
        <f>E436</f>
        <v>56544</v>
      </c>
      <c r="F430" s="103" t="s">
        <v>254</v>
      </c>
    </row>
    <row r="431" spans="1:6" x14ac:dyDescent="0.25">
      <c r="A431" s="154"/>
      <c r="B431" s="154"/>
      <c r="C431" s="154"/>
      <c r="D431" s="29">
        <v>2017</v>
      </c>
      <c r="E431" s="69">
        <f t="shared" ref="E431:E435" si="34">E437</f>
        <v>10905</v>
      </c>
      <c r="F431" s="103"/>
    </row>
    <row r="432" spans="1:6" x14ac:dyDescent="0.25">
      <c r="A432" s="154"/>
      <c r="B432" s="154"/>
      <c r="C432" s="154"/>
      <c r="D432" s="29">
        <v>2018</v>
      </c>
      <c r="E432" s="69">
        <f t="shared" si="34"/>
        <v>11451</v>
      </c>
      <c r="F432" s="103"/>
    </row>
    <row r="433" spans="1:6" x14ac:dyDescent="0.25">
      <c r="A433" s="154"/>
      <c r="B433" s="154"/>
      <c r="C433" s="154"/>
      <c r="D433" s="29">
        <v>2019</v>
      </c>
      <c r="E433" s="69">
        <f t="shared" si="34"/>
        <v>11396</v>
      </c>
      <c r="F433" s="103"/>
    </row>
    <row r="434" spans="1:6" x14ac:dyDescent="0.25">
      <c r="A434" s="154"/>
      <c r="B434" s="154"/>
      <c r="C434" s="154"/>
      <c r="D434" s="29">
        <v>2020</v>
      </c>
      <c r="E434" s="69">
        <f t="shared" si="34"/>
        <v>11396</v>
      </c>
      <c r="F434" s="103"/>
    </row>
    <row r="435" spans="1:6" x14ac:dyDescent="0.25">
      <c r="A435" s="154"/>
      <c r="B435" s="154"/>
      <c r="C435" s="154"/>
      <c r="D435" s="29">
        <v>2021</v>
      </c>
      <c r="E435" s="69">
        <f t="shared" si="34"/>
        <v>11396</v>
      </c>
      <c r="F435" s="103"/>
    </row>
    <row r="436" spans="1:6" x14ac:dyDescent="0.25">
      <c r="A436" s="154" t="s">
        <v>284</v>
      </c>
      <c r="B436" s="154" t="s">
        <v>248</v>
      </c>
      <c r="C436" s="154" t="s">
        <v>285</v>
      </c>
      <c r="D436" s="29" t="s">
        <v>245</v>
      </c>
      <c r="E436" s="30">
        <f>'Пер.Мер. ППI'!F231</f>
        <v>56544</v>
      </c>
      <c r="F436" s="103" t="s">
        <v>254</v>
      </c>
    </row>
    <row r="437" spans="1:6" x14ac:dyDescent="0.25">
      <c r="A437" s="154"/>
      <c r="B437" s="154"/>
      <c r="C437" s="154"/>
      <c r="D437" s="29">
        <v>2017</v>
      </c>
      <c r="E437" s="30">
        <f>'Пер.Мер. ППI'!G231</f>
        <v>10905</v>
      </c>
      <c r="F437" s="103"/>
    </row>
    <row r="438" spans="1:6" x14ac:dyDescent="0.25">
      <c r="A438" s="154"/>
      <c r="B438" s="154"/>
      <c r="C438" s="154"/>
      <c r="D438" s="29">
        <v>2018</v>
      </c>
      <c r="E438" s="30">
        <f>'Пер.Мер. ППI'!H231</f>
        <v>11451</v>
      </c>
      <c r="F438" s="103"/>
    </row>
    <row r="439" spans="1:6" x14ac:dyDescent="0.25">
      <c r="A439" s="154"/>
      <c r="B439" s="154"/>
      <c r="C439" s="154"/>
      <c r="D439" s="29">
        <v>2019</v>
      </c>
      <c r="E439" s="30">
        <f>'Пер.Мер. ППI'!I231</f>
        <v>11396</v>
      </c>
      <c r="F439" s="103"/>
    </row>
    <row r="440" spans="1:6" x14ac:dyDescent="0.25">
      <c r="A440" s="154"/>
      <c r="B440" s="154"/>
      <c r="C440" s="154"/>
      <c r="D440" s="29">
        <v>2020</v>
      </c>
      <c r="E440" s="30">
        <f>'Пер.Мер. ППI'!J231</f>
        <v>11396</v>
      </c>
      <c r="F440" s="103"/>
    </row>
    <row r="441" spans="1:6" x14ac:dyDescent="0.25">
      <c r="A441" s="154"/>
      <c r="B441" s="154"/>
      <c r="C441" s="154"/>
      <c r="D441" s="29">
        <v>2021</v>
      </c>
      <c r="E441" s="30">
        <f>'Пер.Мер. ППI'!K231</f>
        <v>11396</v>
      </c>
      <c r="F441" s="103"/>
    </row>
    <row r="442" spans="1:6" x14ac:dyDescent="0.25">
      <c r="A442" s="27"/>
    </row>
  </sheetData>
  <autoFilter ref="A9:F441">
    <filterColumn colId="3" showButton="0"/>
  </autoFilter>
  <mergeCells count="249">
    <mergeCell ref="B34:B39"/>
    <mergeCell ref="C34:C39"/>
    <mergeCell ref="F34:F39"/>
    <mergeCell ref="B16:B21"/>
    <mergeCell ref="C16:C21"/>
    <mergeCell ref="A16:A39"/>
    <mergeCell ref="A4:F4"/>
    <mergeCell ref="A430:A435"/>
    <mergeCell ref="B430:B435"/>
    <mergeCell ref="C430:C435"/>
    <mergeCell ref="F430:F435"/>
    <mergeCell ref="F400:F405"/>
    <mergeCell ref="A406:A411"/>
    <mergeCell ref="B406:C411"/>
    <mergeCell ref="F406:F411"/>
    <mergeCell ref="A412:A417"/>
    <mergeCell ref="B412:B417"/>
    <mergeCell ref="C412:C417"/>
    <mergeCell ref="F412:F417"/>
    <mergeCell ref="A394:A399"/>
    <mergeCell ref="B394:B399"/>
    <mergeCell ref="C394:C399"/>
    <mergeCell ref="A400:A405"/>
    <mergeCell ref="B400:B405"/>
    <mergeCell ref="A436:A441"/>
    <mergeCell ref="B436:B441"/>
    <mergeCell ref="C436:C441"/>
    <mergeCell ref="F436:F441"/>
    <mergeCell ref="A418:A423"/>
    <mergeCell ref="B418:B423"/>
    <mergeCell ref="C418:C423"/>
    <mergeCell ref="F418:F423"/>
    <mergeCell ref="A424:A429"/>
    <mergeCell ref="B424:C429"/>
    <mergeCell ref="F424:F429"/>
    <mergeCell ref="C400:C405"/>
    <mergeCell ref="A382:A387"/>
    <mergeCell ref="B382:C387"/>
    <mergeCell ref="F382:F387"/>
    <mergeCell ref="A388:A393"/>
    <mergeCell ref="B388:B393"/>
    <mergeCell ref="C388:C393"/>
    <mergeCell ref="F388:F393"/>
    <mergeCell ref="F394:F399"/>
    <mergeCell ref="A370:A375"/>
    <mergeCell ref="B370:B375"/>
    <mergeCell ref="C370:C375"/>
    <mergeCell ref="F370:F375"/>
    <mergeCell ref="A376:A381"/>
    <mergeCell ref="B376:B381"/>
    <mergeCell ref="C376:C381"/>
    <mergeCell ref="F376:F381"/>
    <mergeCell ref="A358:A363"/>
    <mergeCell ref="B358:B363"/>
    <mergeCell ref="C358:C363"/>
    <mergeCell ref="F358:F363"/>
    <mergeCell ref="B364:C369"/>
    <mergeCell ref="F364:F369"/>
    <mergeCell ref="A346:A351"/>
    <mergeCell ref="B346:B351"/>
    <mergeCell ref="C346:C351"/>
    <mergeCell ref="F346:F351"/>
    <mergeCell ref="A352:A357"/>
    <mergeCell ref="B352:B357"/>
    <mergeCell ref="C352:C357"/>
    <mergeCell ref="F352:F357"/>
    <mergeCell ref="A364:A369"/>
    <mergeCell ref="B316:B321"/>
    <mergeCell ref="C298:C303"/>
    <mergeCell ref="A310:A321"/>
    <mergeCell ref="A322:A327"/>
    <mergeCell ref="B322:C327"/>
    <mergeCell ref="F322:F327"/>
    <mergeCell ref="B340:B345"/>
    <mergeCell ref="B328:B333"/>
    <mergeCell ref="B334:B339"/>
    <mergeCell ref="A328:A345"/>
    <mergeCell ref="C328:C345"/>
    <mergeCell ref="A304:A309"/>
    <mergeCell ref="B304:C309"/>
    <mergeCell ref="F304:F309"/>
    <mergeCell ref="F328:F333"/>
    <mergeCell ref="F334:F339"/>
    <mergeCell ref="F340:F345"/>
    <mergeCell ref="F316:F321"/>
    <mergeCell ref="F310:F315"/>
    <mergeCell ref="F298:F303"/>
    <mergeCell ref="C310:C321"/>
    <mergeCell ref="B292:B297"/>
    <mergeCell ref="C292:C297"/>
    <mergeCell ref="F292:F297"/>
    <mergeCell ref="A298:A303"/>
    <mergeCell ref="B298:B303"/>
    <mergeCell ref="B310:B315"/>
    <mergeCell ref="A274:A279"/>
    <mergeCell ref="B274:C279"/>
    <mergeCell ref="F274:F279"/>
    <mergeCell ref="A280:A297"/>
    <mergeCell ref="B280:B285"/>
    <mergeCell ref="C280:C285"/>
    <mergeCell ref="F280:F285"/>
    <mergeCell ref="B286:B291"/>
    <mergeCell ref="C286:C291"/>
    <mergeCell ref="F286:F291"/>
    <mergeCell ref="A256:A261"/>
    <mergeCell ref="B256:C261"/>
    <mergeCell ref="F256:F261"/>
    <mergeCell ref="A262:A273"/>
    <mergeCell ref="B262:B267"/>
    <mergeCell ref="C262:C267"/>
    <mergeCell ref="F262:F267"/>
    <mergeCell ref="B268:B273"/>
    <mergeCell ref="F268:F273"/>
    <mergeCell ref="C268:C273"/>
    <mergeCell ref="A238:A243"/>
    <mergeCell ref="B238:C243"/>
    <mergeCell ref="F238:F243"/>
    <mergeCell ref="A244:A255"/>
    <mergeCell ref="B244:B249"/>
    <mergeCell ref="C244:C249"/>
    <mergeCell ref="F244:F249"/>
    <mergeCell ref="B250:B255"/>
    <mergeCell ref="C250:C255"/>
    <mergeCell ref="F250:F255"/>
    <mergeCell ref="A226:A237"/>
    <mergeCell ref="B226:B231"/>
    <mergeCell ref="C226:C231"/>
    <mergeCell ref="F226:F231"/>
    <mergeCell ref="B232:B237"/>
    <mergeCell ref="C232:C237"/>
    <mergeCell ref="F232:F237"/>
    <mergeCell ref="A208:A213"/>
    <mergeCell ref="B208:B213"/>
    <mergeCell ref="C208:C213"/>
    <mergeCell ref="F208:F213"/>
    <mergeCell ref="A220:A225"/>
    <mergeCell ref="B220:C225"/>
    <mergeCell ref="F220:F225"/>
    <mergeCell ref="A214:A219"/>
    <mergeCell ref="B214:B219"/>
    <mergeCell ref="C214:C219"/>
    <mergeCell ref="F214:F219"/>
    <mergeCell ref="A196:A201"/>
    <mergeCell ref="B196:B201"/>
    <mergeCell ref="C196:C201"/>
    <mergeCell ref="F196:F201"/>
    <mergeCell ref="A202:A207"/>
    <mergeCell ref="B202:B207"/>
    <mergeCell ref="C202:C207"/>
    <mergeCell ref="F202:F207"/>
    <mergeCell ref="A184:A189"/>
    <mergeCell ref="B184:C189"/>
    <mergeCell ref="F184:F189"/>
    <mergeCell ref="A190:A195"/>
    <mergeCell ref="B190:B195"/>
    <mergeCell ref="C190:C195"/>
    <mergeCell ref="F190:F195"/>
    <mergeCell ref="A172:A177"/>
    <mergeCell ref="B172:B177"/>
    <mergeCell ref="C172:C177"/>
    <mergeCell ref="F172:F177"/>
    <mergeCell ref="A178:A183"/>
    <mergeCell ref="B178:B183"/>
    <mergeCell ref="C178:C183"/>
    <mergeCell ref="F178:F183"/>
    <mergeCell ref="A154:A159"/>
    <mergeCell ref="B154:C159"/>
    <mergeCell ref="F154:F159"/>
    <mergeCell ref="A160:A171"/>
    <mergeCell ref="B160:B165"/>
    <mergeCell ref="C160:C165"/>
    <mergeCell ref="F160:F165"/>
    <mergeCell ref="B166:B171"/>
    <mergeCell ref="C166:C171"/>
    <mergeCell ref="F166:F171"/>
    <mergeCell ref="A136:A141"/>
    <mergeCell ref="B136:C141"/>
    <mergeCell ref="F136:F141"/>
    <mergeCell ref="A142:A153"/>
    <mergeCell ref="B142:B147"/>
    <mergeCell ref="C142:C147"/>
    <mergeCell ref="F142:F147"/>
    <mergeCell ref="B148:B153"/>
    <mergeCell ref="C148:C153"/>
    <mergeCell ref="F148:F153"/>
    <mergeCell ref="A118:A123"/>
    <mergeCell ref="B118:C123"/>
    <mergeCell ref="F118:F123"/>
    <mergeCell ref="A124:A135"/>
    <mergeCell ref="B124:B129"/>
    <mergeCell ref="C124:C129"/>
    <mergeCell ref="F124:F129"/>
    <mergeCell ref="B130:B135"/>
    <mergeCell ref="C130:C135"/>
    <mergeCell ref="F130:F135"/>
    <mergeCell ref="A100:A105"/>
    <mergeCell ref="B100:C105"/>
    <mergeCell ref="F100:F105"/>
    <mergeCell ref="A106:A117"/>
    <mergeCell ref="B106:B111"/>
    <mergeCell ref="C106:C111"/>
    <mergeCell ref="F106:F111"/>
    <mergeCell ref="B112:B117"/>
    <mergeCell ref="C112:C117"/>
    <mergeCell ref="F112:F117"/>
    <mergeCell ref="A82:A87"/>
    <mergeCell ref="B82:C87"/>
    <mergeCell ref="F82:F87"/>
    <mergeCell ref="A88:A99"/>
    <mergeCell ref="B88:B93"/>
    <mergeCell ref="C88:C93"/>
    <mergeCell ref="F88:F93"/>
    <mergeCell ref="B94:B99"/>
    <mergeCell ref="C94:C99"/>
    <mergeCell ref="F94:F99"/>
    <mergeCell ref="A64:A69"/>
    <mergeCell ref="B64:C69"/>
    <mergeCell ref="F64:F69"/>
    <mergeCell ref="A70:A81"/>
    <mergeCell ref="B70:B75"/>
    <mergeCell ref="C70:C75"/>
    <mergeCell ref="F70:F75"/>
    <mergeCell ref="B76:B81"/>
    <mergeCell ref="C76:C81"/>
    <mergeCell ref="F76:F81"/>
    <mergeCell ref="B52:B57"/>
    <mergeCell ref="C52:C57"/>
    <mergeCell ref="F52:F57"/>
    <mergeCell ref="B58:B63"/>
    <mergeCell ref="C58:C63"/>
    <mergeCell ref="F58:F63"/>
    <mergeCell ref="A5:F5"/>
    <mergeCell ref="A6:F6"/>
    <mergeCell ref="A7:F7"/>
    <mergeCell ref="D9:E9"/>
    <mergeCell ref="B40:C45"/>
    <mergeCell ref="F40:F51"/>
    <mergeCell ref="A46:A63"/>
    <mergeCell ref="B46:B51"/>
    <mergeCell ref="C46:C51"/>
    <mergeCell ref="A40:A45"/>
    <mergeCell ref="A10:A15"/>
    <mergeCell ref="B10:C15"/>
    <mergeCell ref="F10:F27"/>
    <mergeCell ref="B22:B27"/>
    <mergeCell ref="C22:C27"/>
    <mergeCell ref="B28:B33"/>
    <mergeCell ref="C28:C33"/>
    <mergeCell ref="F28:F3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"/>
  <sheetViews>
    <sheetView topLeftCell="A85" workbookViewId="0">
      <selection activeCell="R88" sqref="R88"/>
    </sheetView>
  </sheetViews>
  <sheetFormatPr defaultRowHeight="15" x14ac:dyDescent="0.25"/>
  <cols>
    <col min="1" max="1" width="4.28515625" style="3" customWidth="1"/>
    <col min="2" max="2" width="16.85546875" customWidth="1"/>
    <col min="3" max="3" width="5.28515625" customWidth="1"/>
    <col min="4" max="4" width="13.42578125" customWidth="1"/>
    <col min="5" max="5" width="11.5703125" style="64" customWidth="1"/>
    <col min="6" max="6" width="8.85546875" style="64" customWidth="1"/>
    <col min="7" max="7" width="7.5703125" style="64" customWidth="1"/>
    <col min="8" max="8" width="8" style="64" customWidth="1"/>
    <col min="9" max="11" width="7.28515625" style="64" bestFit="1" customWidth="1"/>
    <col min="12" max="12" width="14.140625" customWidth="1"/>
    <col min="13" max="13" width="44.85546875" style="23" customWidth="1"/>
  </cols>
  <sheetData>
    <row r="1" spans="1:13" ht="15.75" customHeight="1" x14ac:dyDescent="0.25">
      <c r="A1" s="59"/>
      <c r="B1" s="59"/>
      <c r="C1" s="59"/>
      <c r="D1" s="59"/>
      <c r="E1" s="63"/>
      <c r="F1" s="63"/>
      <c r="G1" s="63"/>
      <c r="H1" s="63"/>
      <c r="M1" s="60" t="s">
        <v>452</v>
      </c>
    </row>
    <row r="2" spans="1:13" ht="15.75" customHeight="1" x14ac:dyDescent="0.25">
      <c r="A2" s="59"/>
      <c r="B2" s="59"/>
      <c r="C2" s="59"/>
      <c r="D2" s="59"/>
      <c r="E2" s="63"/>
      <c r="F2" s="63"/>
      <c r="G2" s="63"/>
      <c r="H2" s="63"/>
      <c r="M2" s="60" t="s">
        <v>446</v>
      </c>
    </row>
    <row r="3" spans="1:13" ht="15.75" customHeight="1" x14ac:dyDescent="0.25">
      <c r="A3" s="59"/>
      <c r="B3" s="59"/>
      <c r="C3" s="59"/>
      <c r="D3" s="59"/>
      <c r="E3" s="63"/>
      <c r="F3" s="63"/>
      <c r="G3" s="63"/>
      <c r="H3" s="63"/>
      <c r="M3" s="60" t="s">
        <v>447</v>
      </c>
    </row>
    <row r="4" spans="1:13" ht="15.75" x14ac:dyDescent="0.25">
      <c r="A4" s="124"/>
      <c r="B4" s="124"/>
      <c r="C4" s="124"/>
      <c r="D4" s="124"/>
      <c r="E4" s="124"/>
      <c r="F4" s="124"/>
      <c r="G4" s="124"/>
      <c r="H4" s="124"/>
      <c r="M4"/>
    </row>
    <row r="5" spans="1:13" ht="15.75" x14ac:dyDescent="0.25">
      <c r="A5" s="171" t="s">
        <v>334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ht="15.75" x14ac:dyDescent="0.25">
      <c r="A6" s="124" t="s">
        <v>29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ht="15.75" x14ac:dyDescent="0.25">
      <c r="A7" s="124" t="s">
        <v>403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5">
      <c r="A8" s="35"/>
      <c r="B8" s="1"/>
      <c r="C8" s="1"/>
      <c r="D8" s="1"/>
      <c r="E8" s="65"/>
      <c r="F8" s="65"/>
      <c r="G8" s="65"/>
      <c r="H8" s="65"/>
      <c r="I8" s="65"/>
      <c r="J8" s="65"/>
      <c r="K8" s="65"/>
      <c r="L8" s="1"/>
      <c r="M8" s="37"/>
    </row>
    <row r="9" spans="1:13" ht="36.75" customHeight="1" x14ac:dyDescent="0.25">
      <c r="A9" s="172" t="s">
        <v>128</v>
      </c>
      <c r="B9" s="103" t="s">
        <v>290</v>
      </c>
      <c r="C9" s="143" t="s">
        <v>291</v>
      </c>
      <c r="D9" s="103" t="s">
        <v>335</v>
      </c>
      <c r="E9" s="173" t="s">
        <v>370</v>
      </c>
      <c r="F9" s="120" t="s">
        <v>292</v>
      </c>
      <c r="G9" s="120" t="s">
        <v>293</v>
      </c>
      <c r="H9" s="120"/>
      <c r="I9" s="120"/>
      <c r="J9" s="120"/>
      <c r="K9" s="120"/>
      <c r="L9" s="103" t="s">
        <v>294</v>
      </c>
      <c r="M9" s="103" t="s">
        <v>295</v>
      </c>
    </row>
    <row r="10" spans="1:13" ht="48" customHeight="1" x14ac:dyDescent="0.25">
      <c r="A10" s="172"/>
      <c r="B10" s="103"/>
      <c r="C10" s="143"/>
      <c r="D10" s="103"/>
      <c r="E10" s="173"/>
      <c r="F10" s="120"/>
      <c r="G10" s="66">
        <v>2017</v>
      </c>
      <c r="H10" s="66">
        <v>2018</v>
      </c>
      <c r="I10" s="66">
        <v>2019</v>
      </c>
      <c r="J10" s="66">
        <v>2020</v>
      </c>
      <c r="K10" s="66">
        <v>2021</v>
      </c>
      <c r="L10" s="103"/>
      <c r="M10" s="103"/>
    </row>
    <row r="11" spans="1:13" x14ac:dyDescent="0.25">
      <c r="A11" s="7">
        <v>1</v>
      </c>
      <c r="B11" s="25">
        <v>2</v>
      </c>
      <c r="C11" s="25">
        <v>3</v>
      </c>
      <c r="D11" s="25">
        <v>4</v>
      </c>
      <c r="E11" s="66">
        <v>5</v>
      </c>
      <c r="F11" s="66">
        <v>6</v>
      </c>
      <c r="G11" s="66">
        <v>7</v>
      </c>
      <c r="H11" s="66">
        <v>8</v>
      </c>
      <c r="I11" s="66">
        <v>9</v>
      </c>
      <c r="J11" s="66">
        <v>10</v>
      </c>
      <c r="K11" s="66">
        <v>11</v>
      </c>
      <c r="L11" s="25">
        <v>12</v>
      </c>
      <c r="M11" s="94">
        <v>13</v>
      </c>
    </row>
    <row r="12" spans="1:13" x14ac:dyDescent="0.25">
      <c r="A12" s="172">
        <v>1</v>
      </c>
      <c r="B12" s="105" t="s">
        <v>350</v>
      </c>
      <c r="C12" s="103" t="s">
        <v>296</v>
      </c>
      <c r="D12" s="26" t="s">
        <v>28</v>
      </c>
      <c r="E12" s="66">
        <f>SUM(E13:E16)</f>
        <v>268991</v>
      </c>
      <c r="F12" s="66">
        <f>SUM(G12:K12)</f>
        <v>1336800</v>
      </c>
      <c r="G12" s="66">
        <f>SUM(G13:G16)</f>
        <v>258455</v>
      </c>
      <c r="H12" s="66">
        <f t="shared" ref="H12:J12" si="0">SUM(H13:H16)</f>
        <v>266340</v>
      </c>
      <c r="I12" s="66">
        <f t="shared" si="0"/>
        <v>266523</v>
      </c>
      <c r="J12" s="66">
        <f t="shared" si="0"/>
        <v>270534</v>
      </c>
      <c r="K12" s="66">
        <f>SUM(K13:K16)</f>
        <v>274948</v>
      </c>
      <c r="L12" s="103" t="s">
        <v>440</v>
      </c>
      <c r="M12" s="154" t="s">
        <v>349</v>
      </c>
    </row>
    <row r="13" spans="1:13" ht="38.25" x14ac:dyDescent="0.25">
      <c r="A13" s="172"/>
      <c r="B13" s="105"/>
      <c r="C13" s="103"/>
      <c r="D13" s="26" t="s">
        <v>31</v>
      </c>
      <c r="E13" s="66">
        <f>E19+E24</f>
        <v>0</v>
      </c>
      <c r="F13" s="66">
        <f t="shared" ref="F13:F16" si="1">SUM(G13:K13)</f>
        <v>0</v>
      </c>
      <c r="G13" s="66">
        <f>G19+G24</f>
        <v>0</v>
      </c>
      <c r="H13" s="66">
        <f t="shared" ref="H13:K13" si="2">H19+H24</f>
        <v>0</v>
      </c>
      <c r="I13" s="66">
        <f t="shared" si="2"/>
        <v>0</v>
      </c>
      <c r="J13" s="66">
        <f t="shared" si="2"/>
        <v>0</v>
      </c>
      <c r="K13" s="66">
        <f t="shared" si="2"/>
        <v>0</v>
      </c>
      <c r="L13" s="103"/>
      <c r="M13" s="154"/>
    </row>
    <row r="14" spans="1:13" ht="51" x14ac:dyDescent="0.25">
      <c r="A14" s="172"/>
      <c r="B14" s="105"/>
      <c r="C14" s="103"/>
      <c r="D14" s="26" t="s">
        <v>32</v>
      </c>
      <c r="E14" s="89">
        <f t="shared" ref="E14:E16" si="3">E20+E25</f>
        <v>0</v>
      </c>
      <c r="F14" s="66">
        <f t="shared" si="1"/>
        <v>0</v>
      </c>
      <c r="G14" s="66">
        <f t="shared" ref="G14:K16" si="4">G20+G25</f>
        <v>0</v>
      </c>
      <c r="H14" s="66">
        <f t="shared" si="4"/>
        <v>0</v>
      </c>
      <c r="I14" s="66">
        <f t="shared" si="4"/>
        <v>0</v>
      </c>
      <c r="J14" s="66">
        <f t="shared" si="4"/>
        <v>0</v>
      </c>
      <c r="K14" s="66">
        <f t="shared" si="4"/>
        <v>0</v>
      </c>
      <c r="L14" s="103"/>
      <c r="M14" s="154"/>
    </row>
    <row r="15" spans="1:13" ht="51" x14ac:dyDescent="0.25">
      <c r="A15" s="172"/>
      <c r="B15" s="105"/>
      <c r="C15" s="103"/>
      <c r="D15" s="26" t="s">
        <v>248</v>
      </c>
      <c r="E15" s="89">
        <f>E21+E26</f>
        <v>238852</v>
      </c>
      <c r="F15" s="66">
        <f>SUM(G15:K15)</f>
        <v>1137776</v>
      </c>
      <c r="G15" s="66">
        <f>G21+G26</f>
        <v>228680</v>
      </c>
      <c r="H15" s="66">
        <f>H21+H26</f>
        <v>229872</v>
      </c>
      <c r="I15" s="66">
        <f t="shared" si="4"/>
        <v>226408</v>
      </c>
      <c r="J15" s="66">
        <f t="shared" si="4"/>
        <v>226408</v>
      </c>
      <c r="K15" s="66">
        <f t="shared" si="4"/>
        <v>226408</v>
      </c>
      <c r="L15" s="103"/>
      <c r="M15" s="154"/>
    </row>
    <row r="16" spans="1:13" ht="25.5" x14ac:dyDescent="0.25">
      <c r="A16" s="172"/>
      <c r="B16" s="105"/>
      <c r="C16" s="103"/>
      <c r="D16" s="26" t="s">
        <v>250</v>
      </c>
      <c r="E16" s="89">
        <f t="shared" si="3"/>
        <v>30139</v>
      </c>
      <c r="F16" s="66">
        <f t="shared" si="1"/>
        <v>199024</v>
      </c>
      <c r="G16" s="66">
        <f t="shared" si="4"/>
        <v>29775</v>
      </c>
      <c r="H16" s="66">
        <f>H22+H27</f>
        <v>36468</v>
      </c>
      <c r="I16" s="66">
        <f t="shared" si="4"/>
        <v>40115</v>
      </c>
      <c r="J16" s="66">
        <f t="shared" si="4"/>
        <v>44126</v>
      </c>
      <c r="K16" s="66">
        <f t="shared" si="4"/>
        <v>48540</v>
      </c>
      <c r="L16" s="103"/>
      <c r="M16" s="154"/>
    </row>
    <row r="17" spans="1:13" x14ac:dyDescent="0.25">
      <c r="A17" s="103" t="s">
        <v>298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x14ac:dyDescent="0.25">
      <c r="A18" s="172" t="s">
        <v>97</v>
      </c>
      <c r="B18" s="105" t="s">
        <v>561</v>
      </c>
      <c r="C18" s="103" t="s">
        <v>296</v>
      </c>
      <c r="D18" s="26" t="s">
        <v>28</v>
      </c>
      <c r="E18" s="66">
        <f>SUM(E19:E22)</f>
        <v>268991</v>
      </c>
      <c r="F18" s="66">
        <f>SUM(G18:K18)</f>
        <v>1152176</v>
      </c>
      <c r="G18" s="66">
        <f>SUM(G19:G22)</f>
        <v>73831</v>
      </c>
      <c r="H18" s="66">
        <f t="shared" ref="H18:K18" si="5">SUM(H19:H22)</f>
        <v>266340</v>
      </c>
      <c r="I18" s="66">
        <f t="shared" si="5"/>
        <v>266523</v>
      </c>
      <c r="J18" s="66">
        <f t="shared" si="5"/>
        <v>270534</v>
      </c>
      <c r="K18" s="66">
        <f t="shared" si="5"/>
        <v>274948</v>
      </c>
      <c r="L18" s="103" t="s">
        <v>440</v>
      </c>
      <c r="M18" s="154" t="s">
        <v>444</v>
      </c>
    </row>
    <row r="19" spans="1:13" ht="38.25" x14ac:dyDescent="0.25">
      <c r="A19" s="172"/>
      <c r="B19" s="105"/>
      <c r="C19" s="103"/>
      <c r="D19" s="26" t="s">
        <v>31</v>
      </c>
      <c r="E19" s="66">
        <v>0</v>
      </c>
      <c r="F19" s="66">
        <f t="shared" ref="F19:F36" si="6">SUM(G19:K19)</f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103"/>
      <c r="M19" s="154"/>
    </row>
    <row r="20" spans="1:13" ht="51" x14ac:dyDescent="0.25">
      <c r="A20" s="172"/>
      <c r="B20" s="105"/>
      <c r="C20" s="103"/>
      <c r="D20" s="26" t="s">
        <v>32</v>
      </c>
      <c r="E20" s="66">
        <v>0</v>
      </c>
      <c r="F20" s="66">
        <f t="shared" si="6"/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103"/>
      <c r="M20" s="154"/>
    </row>
    <row r="21" spans="1:13" ht="51" x14ac:dyDescent="0.25">
      <c r="A21" s="172"/>
      <c r="B21" s="105"/>
      <c r="C21" s="103"/>
      <c r="D21" s="26" t="s">
        <v>248</v>
      </c>
      <c r="E21" s="66">
        <v>238852</v>
      </c>
      <c r="F21" s="66">
        <f t="shared" si="6"/>
        <v>970977</v>
      </c>
      <c r="G21" s="66">
        <v>61881</v>
      </c>
      <c r="H21" s="67">
        <v>229872</v>
      </c>
      <c r="I21" s="66">
        <v>226408</v>
      </c>
      <c r="J21" s="66">
        <v>226408</v>
      </c>
      <c r="K21" s="66">
        <v>226408</v>
      </c>
      <c r="L21" s="103"/>
      <c r="M21" s="154"/>
    </row>
    <row r="22" spans="1:13" ht="25.5" x14ac:dyDescent="0.25">
      <c r="A22" s="172"/>
      <c r="B22" s="105"/>
      <c r="C22" s="103"/>
      <c r="D22" s="100" t="s">
        <v>250</v>
      </c>
      <c r="E22" s="66">
        <v>30139</v>
      </c>
      <c r="F22" s="66">
        <f t="shared" si="6"/>
        <v>181199</v>
      </c>
      <c r="G22" s="66">
        <v>11950</v>
      </c>
      <c r="H22" s="66">
        <v>36468</v>
      </c>
      <c r="I22" s="66">
        <v>40115</v>
      </c>
      <c r="J22" s="66">
        <v>44126</v>
      </c>
      <c r="K22" s="66">
        <v>48540</v>
      </c>
      <c r="L22" s="103"/>
      <c r="M22" s="154"/>
    </row>
    <row r="23" spans="1:13" ht="15" customHeight="1" x14ac:dyDescent="0.25">
      <c r="A23" s="172" t="s">
        <v>98</v>
      </c>
      <c r="B23" s="105" t="s">
        <v>351</v>
      </c>
      <c r="C23" s="103" t="s">
        <v>296</v>
      </c>
      <c r="D23" s="26" t="s">
        <v>28</v>
      </c>
      <c r="E23" s="66">
        <f>SUM(E24:E27)</f>
        <v>0</v>
      </c>
      <c r="F23" s="66">
        <f t="shared" si="6"/>
        <v>184624</v>
      </c>
      <c r="G23" s="66">
        <f>SUM(G24:G27)</f>
        <v>184624</v>
      </c>
      <c r="H23" s="66">
        <f t="shared" ref="H23:K23" si="7">SUM(H24:H27)</f>
        <v>0</v>
      </c>
      <c r="I23" s="66">
        <f t="shared" si="7"/>
        <v>0</v>
      </c>
      <c r="J23" s="66">
        <f t="shared" si="7"/>
        <v>0</v>
      </c>
      <c r="K23" s="66">
        <f t="shared" si="7"/>
        <v>0</v>
      </c>
      <c r="L23" s="103" t="s">
        <v>440</v>
      </c>
      <c r="M23" s="154" t="s">
        <v>443</v>
      </c>
    </row>
    <row r="24" spans="1:13" ht="38.25" x14ac:dyDescent="0.25">
      <c r="A24" s="172"/>
      <c r="B24" s="105"/>
      <c r="C24" s="103"/>
      <c r="D24" s="26" t="s">
        <v>31</v>
      </c>
      <c r="E24" s="66">
        <v>0</v>
      </c>
      <c r="F24" s="66">
        <f t="shared" si="6"/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103"/>
      <c r="M24" s="154"/>
    </row>
    <row r="25" spans="1:13" ht="51" x14ac:dyDescent="0.25">
      <c r="A25" s="172"/>
      <c r="B25" s="105"/>
      <c r="C25" s="103"/>
      <c r="D25" s="26" t="s">
        <v>32</v>
      </c>
      <c r="E25" s="66">
        <v>0</v>
      </c>
      <c r="F25" s="66">
        <f t="shared" si="6"/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103"/>
      <c r="M25" s="154"/>
    </row>
    <row r="26" spans="1:13" ht="51" x14ac:dyDescent="0.25">
      <c r="A26" s="172"/>
      <c r="B26" s="105"/>
      <c r="C26" s="103"/>
      <c r="D26" s="26" t="s">
        <v>248</v>
      </c>
      <c r="E26" s="66">
        <v>0</v>
      </c>
      <c r="F26" s="66">
        <f t="shared" si="6"/>
        <v>166799</v>
      </c>
      <c r="G26" s="66">
        <v>166799</v>
      </c>
      <c r="H26" s="66">
        <v>0</v>
      </c>
      <c r="I26" s="66">
        <v>0</v>
      </c>
      <c r="J26" s="66">
        <v>0</v>
      </c>
      <c r="K26" s="66">
        <v>0</v>
      </c>
      <c r="L26" s="103"/>
      <c r="M26" s="154"/>
    </row>
    <row r="27" spans="1:13" ht="25.5" x14ac:dyDescent="0.25">
      <c r="A27" s="172"/>
      <c r="B27" s="105"/>
      <c r="C27" s="103"/>
      <c r="D27" s="100" t="s">
        <v>250</v>
      </c>
      <c r="E27" s="66">
        <v>0</v>
      </c>
      <c r="F27" s="66">
        <f t="shared" si="6"/>
        <v>17825</v>
      </c>
      <c r="G27" s="66">
        <v>17825</v>
      </c>
      <c r="H27" s="66">
        <v>0</v>
      </c>
      <c r="I27" s="66">
        <v>0</v>
      </c>
      <c r="J27" s="66">
        <v>0</v>
      </c>
      <c r="K27" s="66">
        <v>0</v>
      </c>
      <c r="L27" s="103"/>
      <c r="M27" s="154"/>
    </row>
    <row r="28" spans="1:13" ht="15" customHeight="1" x14ac:dyDescent="0.25">
      <c r="A28" s="172" t="s">
        <v>459</v>
      </c>
      <c r="B28" s="105" t="s">
        <v>457</v>
      </c>
      <c r="C28" s="103" t="s">
        <v>296</v>
      </c>
      <c r="D28" s="26" t="s">
        <v>28</v>
      </c>
      <c r="E28" s="66">
        <f>SUM(E29:E32)</f>
        <v>0</v>
      </c>
      <c r="F28" s="66">
        <f>SUM(G28:K28)</f>
        <v>150</v>
      </c>
      <c r="G28" s="66">
        <f>SUM(G29:G32)</f>
        <v>150</v>
      </c>
      <c r="H28" s="66">
        <f t="shared" ref="H28:K28" si="8">SUM(H29:H32)</f>
        <v>0</v>
      </c>
      <c r="I28" s="66">
        <f t="shared" si="8"/>
        <v>0</v>
      </c>
      <c r="J28" s="66">
        <f t="shared" si="8"/>
        <v>0</v>
      </c>
      <c r="K28" s="66">
        <f t="shared" si="8"/>
        <v>0</v>
      </c>
      <c r="L28" s="103" t="s">
        <v>440</v>
      </c>
      <c r="M28" s="154" t="s">
        <v>458</v>
      </c>
    </row>
    <row r="29" spans="1:13" ht="38.25" x14ac:dyDescent="0.25">
      <c r="A29" s="172"/>
      <c r="B29" s="105"/>
      <c r="C29" s="103"/>
      <c r="D29" s="26" t="s">
        <v>31</v>
      </c>
      <c r="E29" s="66">
        <v>0</v>
      </c>
      <c r="F29" s="66">
        <f t="shared" si="6"/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103"/>
      <c r="M29" s="154"/>
    </row>
    <row r="30" spans="1:13" ht="51" x14ac:dyDescent="0.25">
      <c r="A30" s="172"/>
      <c r="B30" s="105"/>
      <c r="C30" s="103"/>
      <c r="D30" s="26" t="s">
        <v>32</v>
      </c>
      <c r="E30" s="66">
        <v>0</v>
      </c>
      <c r="F30" s="66">
        <f>SUM(G30:K30)</f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103"/>
      <c r="M30" s="154"/>
    </row>
    <row r="31" spans="1:13" ht="51" x14ac:dyDescent="0.25">
      <c r="A31" s="172"/>
      <c r="B31" s="105"/>
      <c r="C31" s="103"/>
      <c r="D31" s="26" t="s">
        <v>248</v>
      </c>
      <c r="E31" s="66">
        <v>0</v>
      </c>
      <c r="F31" s="66">
        <f>SUM(G31:K31)</f>
        <v>150</v>
      </c>
      <c r="G31" s="66">
        <v>150</v>
      </c>
      <c r="H31" s="66">
        <v>0</v>
      </c>
      <c r="I31" s="66">
        <v>0</v>
      </c>
      <c r="J31" s="66">
        <v>0</v>
      </c>
      <c r="K31" s="66">
        <v>0</v>
      </c>
      <c r="L31" s="103"/>
      <c r="M31" s="154"/>
    </row>
    <row r="32" spans="1:13" ht="25.5" x14ac:dyDescent="0.25">
      <c r="A32" s="172"/>
      <c r="B32" s="105"/>
      <c r="C32" s="103"/>
      <c r="D32" s="100" t="s">
        <v>250</v>
      </c>
      <c r="E32" s="66">
        <v>0</v>
      </c>
      <c r="F32" s="66">
        <f t="shared" si="6"/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103"/>
      <c r="M32" s="154"/>
    </row>
    <row r="33" spans="1:13" ht="22.5" customHeight="1" x14ac:dyDescent="0.25">
      <c r="A33" s="172">
        <v>2</v>
      </c>
      <c r="B33" s="105" t="s">
        <v>352</v>
      </c>
      <c r="C33" s="103" t="s">
        <v>296</v>
      </c>
      <c r="D33" s="26" t="s">
        <v>28</v>
      </c>
      <c r="E33" s="66">
        <f>SUM(E34:E37)</f>
        <v>359516</v>
      </c>
      <c r="F33" s="66">
        <f>SUM(G33:K33)</f>
        <v>693190</v>
      </c>
      <c r="G33" s="66">
        <f>SUM(G34:G37)</f>
        <v>464253</v>
      </c>
      <c r="H33" s="66">
        <f>SUM(H34:H37)</f>
        <v>88331</v>
      </c>
      <c r="I33" s="66">
        <f t="shared" ref="I33:K33" si="9">SUM(I34:I37)</f>
        <v>124202</v>
      </c>
      <c r="J33" s="66">
        <f t="shared" si="9"/>
        <v>8202</v>
      </c>
      <c r="K33" s="66">
        <f t="shared" si="9"/>
        <v>8202</v>
      </c>
      <c r="L33" s="103" t="s">
        <v>440</v>
      </c>
      <c r="M33" s="154" t="s">
        <v>297</v>
      </c>
    </row>
    <row r="34" spans="1:13" ht="38.25" x14ac:dyDescent="0.25">
      <c r="A34" s="172"/>
      <c r="B34" s="105"/>
      <c r="C34" s="103"/>
      <c r="D34" s="26" t="s">
        <v>31</v>
      </c>
      <c r="E34" s="66">
        <f>E40+E45+E60+E65+E71+E76+E96+E116+E121+E131+E137+E142+E148+E153</f>
        <v>0</v>
      </c>
      <c r="F34" s="66">
        <f>SUM(G34:K34)</f>
        <v>73500</v>
      </c>
      <c r="G34" s="66">
        <f>G40+G45+G60+G71+G76+G96+G116+G121+G131+G137+G142+G148+G153</f>
        <v>63700</v>
      </c>
      <c r="H34" s="66">
        <f t="shared" ref="H34:K34" si="10">H40+H45+H60+H71+H76+H96+H116+H121+H131+H137+H142+H148+H153</f>
        <v>9800</v>
      </c>
      <c r="I34" s="66">
        <f t="shared" si="10"/>
        <v>0</v>
      </c>
      <c r="J34" s="66">
        <f t="shared" si="10"/>
        <v>0</v>
      </c>
      <c r="K34" s="66">
        <f t="shared" si="10"/>
        <v>0</v>
      </c>
      <c r="L34" s="103"/>
      <c r="M34" s="154"/>
    </row>
    <row r="35" spans="1:13" ht="51" x14ac:dyDescent="0.25">
      <c r="A35" s="172"/>
      <c r="B35" s="105"/>
      <c r="C35" s="103"/>
      <c r="D35" s="26" t="s">
        <v>32</v>
      </c>
      <c r="E35" s="89">
        <f>E41+E46+E61+E66+E72+E77+E97+E117+E122+E132+E138+E143+E149+E154</f>
        <v>117111</v>
      </c>
      <c r="F35" s="66">
        <f t="shared" si="6"/>
        <v>188301</v>
      </c>
      <c r="G35" s="66">
        <f>G41+G46+G61+G72+G77+G97+G117+G122+G132+G138+G143+G149+G154</f>
        <v>182861</v>
      </c>
      <c r="H35" s="66">
        <f t="shared" ref="H35:K37" si="11">H41+H46+H61+H72+H77+H97+H117+H122+H132+H138+H143+H149+H154</f>
        <v>5440</v>
      </c>
      <c r="I35" s="66">
        <f t="shared" si="11"/>
        <v>0</v>
      </c>
      <c r="J35" s="66">
        <f t="shared" si="11"/>
        <v>0</v>
      </c>
      <c r="K35" s="66">
        <f t="shared" si="11"/>
        <v>0</v>
      </c>
      <c r="L35" s="103"/>
      <c r="M35" s="154"/>
    </row>
    <row r="36" spans="1:13" ht="51" x14ac:dyDescent="0.25">
      <c r="A36" s="172"/>
      <c r="B36" s="105"/>
      <c r="C36" s="103"/>
      <c r="D36" s="26" t="s">
        <v>248</v>
      </c>
      <c r="E36" s="89">
        <f>E42+E47+E62+E67+E73+E78+E98+E118+E123+E133+E139+E144+E150+E155</f>
        <v>242405</v>
      </c>
      <c r="F36" s="66">
        <f t="shared" si="6"/>
        <v>431389</v>
      </c>
      <c r="G36" s="66">
        <f>G42+G47+G62+G73+G78+G98+G118+G123+G133+G139+G144+G150+G155+G67</f>
        <v>217692</v>
      </c>
      <c r="H36" s="66">
        <f t="shared" si="11"/>
        <v>73091</v>
      </c>
      <c r="I36" s="66">
        <f t="shared" si="11"/>
        <v>124202</v>
      </c>
      <c r="J36" s="66">
        <f t="shared" si="11"/>
        <v>8202</v>
      </c>
      <c r="K36" s="66">
        <f t="shared" si="11"/>
        <v>8202</v>
      </c>
      <c r="L36" s="103"/>
      <c r="M36" s="154"/>
    </row>
    <row r="37" spans="1:13" ht="25.5" x14ac:dyDescent="0.25">
      <c r="A37" s="172"/>
      <c r="B37" s="105"/>
      <c r="C37" s="103"/>
      <c r="D37" s="100" t="s">
        <v>250</v>
      </c>
      <c r="E37" s="89">
        <f>E43+E48+E63+E68+E74+E79+E99+E119+E124+E134+E140+E145+E151+E156</f>
        <v>0</v>
      </c>
      <c r="F37" s="66">
        <f>SUM(G37:K37)</f>
        <v>0</v>
      </c>
      <c r="G37" s="66">
        <f>G43+G48+G63+G74+G79+G99+G119+G124+G134+G140+G145+G151+G156</f>
        <v>0</v>
      </c>
      <c r="H37" s="66">
        <f t="shared" si="11"/>
        <v>0</v>
      </c>
      <c r="I37" s="66">
        <f t="shared" si="11"/>
        <v>0</v>
      </c>
      <c r="J37" s="66">
        <f t="shared" si="11"/>
        <v>0</v>
      </c>
      <c r="K37" s="66">
        <f t="shared" si="11"/>
        <v>0</v>
      </c>
      <c r="L37" s="103"/>
      <c r="M37" s="154"/>
    </row>
    <row r="38" spans="1:13" x14ac:dyDescent="0.25">
      <c r="A38" s="103" t="s">
        <v>299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3" ht="15" customHeight="1" x14ac:dyDescent="0.25">
      <c r="A39" s="172" t="s">
        <v>102</v>
      </c>
      <c r="B39" s="105" t="s">
        <v>353</v>
      </c>
      <c r="C39" s="103" t="s">
        <v>296</v>
      </c>
      <c r="D39" s="26" t="s">
        <v>28</v>
      </c>
      <c r="E39" s="66">
        <f>SUM(E40:E43)</f>
        <v>0</v>
      </c>
      <c r="F39" s="66">
        <f>SUM(G39:K39)</f>
        <v>2000</v>
      </c>
      <c r="G39" s="66">
        <f>SUM(G40:G43)</f>
        <v>2000</v>
      </c>
      <c r="H39" s="66">
        <f t="shared" ref="H39:K39" si="12">SUM(H40:H43)</f>
        <v>0</v>
      </c>
      <c r="I39" s="66">
        <f t="shared" si="12"/>
        <v>0</v>
      </c>
      <c r="J39" s="66">
        <f t="shared" si="12"/>
        <v>0</v>
      </c>
      <c r="K39" s="66">
        <f t="shared" si="12"/>
        <v>0</v>
      </c>
      <c r="L39" s="103" t="s">
        <v>440</v>
      </c>
      <c r="M39" s="154" t="s">
        <v>300</v>
      </c>
    </row>
    <row r="40" spans="1:13" ht="38.25" x14ac:dyDescent="0.25">
      <c r="A40" s="172"/>
      <c r="B40" s="105"/>
      <c r="C40" s="103"/>
      <c r="D40" s="26" t="s">
        <v>31</v>
      </c>
      <c r="E40" s="66">
        <v>0</v>
      </c>
      <c r="F40" s="66">
        <f t="shared" ref="F40:F63" si="13">SUM(G40:K40)</f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103"/>
      <c r="M40" s="154"/>
    </row>
    <row r="41" spans="1:13" ht="51" x14ac:dyDescent="0.25">
      <c r="A41" s="172"/>
      <c r="B41" s="105"/>
      <c r="C41" s="103"/>
      <c r="D41" s="26" t="s">
        <v>32</v>
      </c>
      <c r="E41" s="66">
        <v>0</v>
      </c>
      <c r="F41" s="66">
        <f t="shared" si="13"/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103"/>
      <c r="M41" s="154"/>
    </row>
    <row r="42" spans="1:13" ht="51" x14ac:dyDescent="0.25">
      <c r="A42" s="172"/>
      <c r="B42" s="105"/>
      <c r="C42" s="103"/>
      <c r="D42" s="26" t="s">
        <v>248</v>
      </c>
      <c r="E42" s="66">
        <v>0</v>
      </c>
      <c r="F42" s="66">
        <f t="shared" si="13"/>
        <v>2000</v>
      </c>
      <c r="G42" s="66">
        <v>2000</v>
      </c>
      <c r="H42" s="66">
        <v>0</v>
      </c>
      <c r="I42" s="66">
        <v>0</v>
      </c>
      <c r="J42" s="66">
        <v>0</v>
      </c>
      <c r="K42" s="66">
        <v>0</v>
      </c>
      <c r="L42" s="103"/>
      <c r="M42" s="154"/>
    </row>
    <row r="43" spans="1:13" ht="25.5" x14ac:dyDescent="0.25">
      <c r="A43" s="172"/>
      <c r="B43" s="105"/>
      <c r="C43" s="103"/>
      <c r="D43" s="100" t="s">
        <v>250</v>
      </c>
      <c r="E43" s="66">
        <v>0</v>
      </c>
      <c r="F43" s="66">
        <f t="shared" si="13"/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103"/>
      <c r="M43" s="154"/>
    </row>
    <row r="44" spans="1:13" ht="15" customHeight="1" x14ac:dyDescent="0.25">
      <c r="A44" s="172" t="s">
        <v>103</v>
      </c>
      <c r="B44" s="105" t="s">
        <v>522</v>
      </c>
      <c r="C44" s="103" t="s">
        <v>296</v>
      </c>
      <c r="D44" s="26" t="s">
        <v>28</v>
      </c>
      <c r="E44" s="66">
        <f>SUM(E45:E48)</f>
        <v>0</v>
      </c>
      <c r="F44" s="66">
        <f t="shared" si="13"/>
        <v>18117</v>
      </c>
      <c r="G44" s="66">
        <f>SUM(G45:G48)</f>
        <v>18117</v>
      </c>
      <c r="H44" s="66">
        <f t="shared" ref="H44:K44" si="14">SUM(H45:H48)</f>
        <v>0</v>
      </c>
      <c r="I44" s="66">
        <f t="shared" si="14"/>
        <v>0</v>
      </c>
      <c r="J44" s="66">
        <f t="shared" si="14"/>
        <v>0</v>
      </c>
      <c r="K44" s="66">
        <f t="shared" si="14"/>
        <v>0</v>
      </c>
      <c r="L44" s="103" t="s">
        <v>440</v>
      </c>
      <c r="M44" s="154" t="s">
        <v>301</v>
      </c>
    </row>
    <row r="45" spans="1:13" ht="38.25" x14ac:dyDescent="0.25">
      <c r="A45" s="172"/>
      <c r="B45" s="105"/>
      <c r="C45" s="103"/>
      <c r="D45" s="26" t="s">
        <v>31</v>
      </c>
      <c r="E45" s="66">
        <f>E50+E55</f>
        <v>0</v>
      </c>
      <c r="F45" s="66">
        <f t="shared" si="13"/>
        <v>0</v>
      </c>
      <c r="G45" s="66">
        <f>G50+G55</f>
        <v>0</v>
      </c>
      <c r="H45" s="66">
        <f t="shared" ref="H45:K45" si="15">H50+H55</f>
        <v>0</v>
      </c>
      <c r="I45" s="66">
        <f t="shared" si="15"/>
        <v>0</v>
      </c>
      <c r="J45" s="66">
        <f t="shared" si="15"/>
        <v>0</v>
      </c>
      <c r="K45" s="66">
        <f t="shared" si="15"/>
        <v>0</v>
      </c>
      <c r="L45" s="103"/>
      <c r="M45" s="154"/>
    </row>
    <row r="46" spans="1:13" ht="51" x14ac:dyDescent="0.25">
      <c r="A46" s="172"/>
      <c r="B46" s="105"/>
      <c r="C46" s="103"/>
      <c r="D46" s="26" t="s">
        <v>32</v>
      </c>
      <c r="E46" s="89">
        <f t="shared" ref="E46:E48" si="16">E51+E56</f>
        <v>0</v>
      </c>
      <c r="F46" s="66">
        <f t="shared" si="13"/>
        <v>0</v>
      </c>
      <c r="G46" s="66">
        <f t="shared" ref="G46:K48" si="17">G51+G56</f>
        <v>0</v>
      </c>
      <c r="H46" s="66">
        <f t="shared" si="17"/>
        <v>0</v>
      </c>
      <c r="I46" s="66">
        <f t="shared" si="17"/>
        <v>0</v>
      </c>
      <c r="J46" s="66">
        <f t="shared" si="17"/>
        <v>0</v>
      </c>
      <c r="K46" s="66">
        <f t="shared" si="17"/>
        <v>0</v>
      </c>
      <c r="L46" s="103"/>
      <c r="M46" s="154"/>
    </row>
    <row r="47" spans="1:13" ht="51" x14ac:dyDescent="0.25">
      <c r="A47" s="172"/>
      <c r="B47" s="105"/>
      <c r="C47" s="103"/>
      <c r="D47" s="26" t="s">
        <v>248</v>
      </c>
      <c r="E47" s="89">
        <f t="shared" si="16"/>
        <v>0</v>
      </c>
      <c r="F47" s="66">
        <f t="shared" si="13"/>
        <v>18117</v>
      </c>
      <c r="G47" s="66">
        <f t="shared" si="17"/>
        <v>18117</v>
      </c>
      <c r="H47" s="66">
        <f t="shared" si="17"/>
        <v>0</v>
      </c>
      <c r="I47" s="66">
        <f t="shared" si="17"/>
        <v>0</v>
      </c>
      <c r="J47" s="66">
        <f>J52+J57</f>
        <v>0</v>
      </c>
      <c r="K47" s="66">
        <f t="shared" si="17"/>
        <v>0</v>
      </c>
      <c r="L47" s="103"/>
      <c r="M47" s="154"/>
    </row>
    <row r="48" spans="1:13" ht="25.5" x14ac:dyDescent="0.25">
      <c r="A48" s="172"/>
      <c r="B48" s="105"/>
      <c r="C48" s="103"/>
      <c r="D48" s="100" t="s">
        <v>250</v>
      </c>
      <c r="E48" s="89">
        <f t="shared" si="16"/>
        <v>0</v>
      </c>
      <c r="F48" s="66">
        <f t="shared" si="13"/>
        <v>0</v>
      </c>
      <c r="G48" s="66">
        <f t="shared" si="17"/>
        <v>0</v>
      </c>
      <c r="H48" s="66">
        <f t="shared" si="17"/>
        <v>0</v>
      </c>
      <c r="I48" s="66">
        <f t="shared" si="17"/>
        <v>0</v>
      </c>
      <c r="J48" s="66">
        <f t="shared" si="17"/>
        <v>0</v>
      </c>
      <c r="K48" s="66">
        <f t="shared" si="17"/>
        <v>0</v>
      </c>
      <c r="L48" s="103"/>
      <c r="M48" s="154"/>
    </row>
    <row r="49" spans="1:13" ht="15" customHeight="1" x14ac:dyDescent="0.25">
      <c r="A49" s="172" t="s">
        <v>460</v>
      </c>
      <c r="B49" s="105" t="s">
        <v>513</v>
      </c>
      <c r="C49" s="103" t="s">
        <v>462</v>
      </c>
      <c r="D49" s="62" t="s">
        <v>28</v>
      </c>
      <c r="E49" s="66">
        <f>SUM(E50:E53)</f>
        <v>0</v>
      </c>
      <c r="F49" s="66">
        <f t="shared" si="13"/>
        <v>9492</v>
      </c>
      <c r="G49" s="66">
        <f>SUM(G50:G53)</f>
        <v>9492</v>
      </c>
      <c r="H49" s="66">
        <f t="shared" ref="H49:K49" si="18">SUM(H50:H53)</f>
        <v>0</v>
      </c>
      <c r="I49" s="66">
        <f t="shared" si="18"/>
        <v>0</v>
      </c>
      <c r="J49" s="66">
        <f t="shared" si="18"/>
        <v>0</v>
      </c>
      <c r="K49" s="66">
        <f t="shared" si="18"/>
        <v>0</v>
      </c>
      <c r="L49" s="103" t="s">
        <v>440</v>
      </c>
      <c r="M49" s="154" t="s">
        <v>301</v>
      </c>
    </row>
    <row r="50" spans="1:13" ht="38.25" x14ac:dyDescent="0.25">
      <c r="A50" s="172"/>
      <c r="B50" s="105"/>
      <c r="C50" s="103"/>
      <c r="D50" s="62" t="s">
        <v>31</v>
      </c>
      <c r="E50" s="66">
        <v>0</v>
      </c>
      <c r="F50" s="66">
        <f t="shared" si="13"/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103"/>
      <c r="M50" s="154"/>
    </row>
    <row r="51" spans="1:13" ht="51" x14ac:dyDescent="0.25">
      <c r="A51" s="172"/>
      <c r="B51" s="105"/>
      <c r="C51" s="103"/>
      <c r="D51" s="62" t="s">
        <v>32</v>
      </c>
      <c r="E51" s="66">
        <v>0</v>
      </c>
      <c r="F51" s="66">
        <f t="shared" si="13"/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103"/>
      <c r="M51" s="154"/>
    </row>
    <row r="52" spans="1:13" ht="51" x14ac:dyDescent="0.25">
      <c r="A52" s="172"/>
      <c r="B52" s="105"/>
      <c r="C52" s="103"/>
      <c r="D52" s="62" t="s">
        <v>248</v>
      </c>
      <c r="E52" s="66">
        <v>0</v>
      </c>
      <c r="F52" s="66">
        <f t="shared" si="13"/>
        <v>9492</v>
      </c>
      <c r="G52" s="66">
        <v>9492</v>
      </c>
      <c r="H52" s="66">
        <v>0</v>
      </c>
      <c r="I52" s="66">
        <v>0</v>
      </c>
      <c r="J52" s="66">
        <v>0</v>
      </c>
      <c r="K52" s="66">
        <v>0</v>
      </c>
      <c r="L52" s="103"/>
      <c r="M52" s="154"/>
    </row>
    <row r="53" spans="1:13" ht="25.5" x14ac:dyDescent="0.25">
      <c r="A53" s="172"/>
      <c r="B53" s="105"/>
      <c r="C53" s="103"/>
      <c r="D53" s="100" t="s">
        <v>250</v>
      </c>
      <c r="E53" s="66">
        <v>0</v>
      </c>
      <c r="F53" s="66">
        <f t="shared" si="13"/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103"/>
      <c r="M53" s="154"/>
    </row>
    <row r="54" spans="1:13" ht="15" customHeight="1" x14ac:dyDescent="0.25">
      <c r="A54" s="172" t="s">
        <v>461</v>
      </c>
      <c r="B54" s="105" t="s">
        <v>514</v>
      </c>
      <c r="C54" s="103" t="s">
        <v>462</v>
      </c>
      <c r="D54" s="62" t="s">
        <v>28</v>
      </c>
      <c r="E54" s="66">
        <f>SUM(E55:E58)</f>
        <v>0</v>
      </c>
      <c r="F54" s="66">
        <f t="shared" si="13"/>
        <v>8625</v>
      </c>
      <c r="G54" s="66">
        <f>SUM(G55:G58)</f>
        <v>8625</v>
      </c>
      <c r="H54" s="66">
        <f t="shared" ref="H54:K54" si="19">SUM(H55:H58)</f>
        <v>0</v>
      </c>
      <c r="I54" s="66">
        <f t="shared" si="19"/>
        <v>0</v>
      </c>
      <c r="J54" s="66">
        <f t="shared" si="19"/>
        <v>0</v>
      </c>
      <c r="K54" s="66">
        <f t="shared" si="19"/>
        <v>0</v>
      </c>
      <c r="L54" s="103" t="s">
        <v>440</v>
      </c>
      <c r="M54" s="154" t="s">
        <v>301</v>
      </c>
    </row>
    <row r="55" spans="1:13" ht="38.25" x14ac:dyDescent="0.25">
      <c r="A55" s="172"/>
      <c r="B55" s="105"/>
      <c r="C55" s="103"/>
      <c r="D55" s="62" t="s">
        <v>31</v>
      </c>
      <c r="E55" s="66">
        <v>0</v>
      </c>
      <c r="F55" s="66">
        <f t="shared" si="13"/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103"/>
      <c r="M55" s="154"/>
    </row>
    <row r="56" spans="1:13" ht="51" x14ac:dyDescent="0.25">
      <c r="A56" s="172"/>
      <c r="B56" s="105"/>
      <c r="C56" s="103"/>
      <c r="D56" s="62" t="s">
        <v>32</v>
      </c>
      <c r="E56" s="66">
        <v>0</v>
      </c>
      <c r="F56" s="66">
        <f t="shared" si="13"/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103"/>
      <c r="M56" s="154"/>
    </row>
    <row r="57" spans="1:13" ht="51" x14ac:dyDescent="0.25">
      <c r="A57" s="172"/>
      <c r="B57" s="105"/>
      <c r="C57" s="103"/>
      <c r="D57" s="62" t="s">
        <v>248</v>
      </c>
      <c r="E57" s="66">
        <v>0</v>
      </c>
      <c r="F57" s="66">
        <f t="shared" si="13"/>
        <v>8625</v>
      </c>
      <c r="G57" s="66">
        <v>8625</v>
      </c>
      <c r="H57" s="66">
        <v>0</v>
      </c>
      <c r="I57" s="66">
        <v>0</v>
      </c>
      <c r="J57" s="66">
        <v>0</v>
      </c>
      <c r="K57" s="66">
        <v>0</v>
      </c>
      <c r="L57" s="103"/>
      <c r="M57" s="154"/>
    </row>
    <row r="58" spans="1:13" ht="25.5" x14ac:dyDescent="0.25">
      <c r="A58" s="172"/>
      <c r="B58" s="105"/>
      <c r="C58" s="103"/>
      <c r="D58" s="100" t="s">
        <v>250</v>
      </c>
      <c r="E58" s="66">
        <v>0</v>
      </c>
      <c r="F58" s="66">
        <f t="shared" si="13"/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103"/>
      <c r="M58" s="154"/>
    </row>
    <row r="59" spans="1:13" ht="15" customHeight="1" x14ac:dyDescent="0.25">
      <c r="A59" s="165" t="s">
        <v>104</v>
      </c>
      <c r="B59" s="168" t="s">
        <v>556</v>
      </c>
      <c r="C59" s="160" t="s">
        <v>296</v>
      </c>
      <c r="D59" s="62" t="s">
        <v>28</v>
      </c>
      <c r="E59" s="66">
        <f>SUM(E60:E63)</f>
        <v>710</v>
      </c>
      <c r="F59" s="66">
        <f t="shared" si="13"/>
        <v>40696</v>
      </c>
      <c r="G59" s="66">
        <f>SUM(G60:G63)</f>
        <v>7849</v>
      </c>
      <c r="H59" s="66">
        <f t="shared" ref="H59:K59" si="20">SUM(H60:H63)</f>
        <v>8241</v>
      </c>
      <c r="I59" s="66">
        <f t="shared" si="20"/>
        <v>8202</v>
      </c>
      <c r="J59" s="66">
        <f t="shared" si="20"/>
        <v>8202</v>
      </c>
      <c r="K59" s="66">
        <f t="shared" si="20"/>
        <v>8202</v>
      </c>
      <c r="L59" s="160" t="s">
        <v>440</v>
      </c>
      <c r="M59" s="156" t="s">
        <v>302</v>
      </c>
    </row>
    <row r="60" spans="1:13" ht="38.25" x14ac:dyDescent="0.25">
      <c r="A60" s="166"/>
      <c r="B60" s="169"/>
      <c r="C60" s="161"/>
      <c r="D60" s="62" t="s">
        <v>31</v>
      </c>
      <c r="E60" s="66">
        <v>0</v>
      </c>
      <c r="F60" s="66">
        <f t="shared" si="13"/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161"/>
      <c r="M60" s="157"/>
    </row>
    <row r="61" spans="1:13" ht="51" x14ac:dyDescent="0.25">
      <c r="A61" s="166"/>
      <c r="B61" s="169"/>
      <c r="C61" s="161"/>
      <c r="D61" s="62" t="s">
        <v>32</v>
      </c>
      <c r="E61" s="66">
        <v>0</v>
      </c>
      <c r="F61" s="66">
        <f t="shared" si="13"/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161"/>
      <c r="M61" s="157"/>
    </row>
    <row r="62" spans="1:13" ht="51" x14ac:dyDescent="0.25">
      <c r="A62" s="166"/>
      <c r="B62" s="169"/>
      <c r="C62" s="161"/>
      <c r="D62" s="62" t="s">
        <v>248</v>
      </c>
      <c r="E62" s="66">
        <v>710</v>
      </c>
      <c r="F62" s="66">
        <f t="shared" si="13"/>
        <v>40696</v>
      </c>
      <c r="G62" s="67">
        <v>7849</v>
      </c>
      <c r="H62" s="67">
        <v>8241</v>
      </c>
      <c r="I62" s="66">
        <v>8202</v>
      </c>
      <c r="J62" s="66">
        <v>8202</v>
      </c>
      <c r="K62" s="66">
        <v>8202</v>
      </c>
      <c r="L62" s="161"/>
      <c r="M62" s="157"/>
    </row>
    <row r="63" spans="1:13" ht="25.5" x14ac:dyDescent="0.25">
      <c r="A63" s="167"/>
      <c r="B63" s="170"/>
      <c r="C63" s="113"/>
      <c r="D63" s="100" t="s">
        <v>250</v>
      </c>
      <c r="E63" s="66">
        <v>0</v>
      </c>
      <c r="F63" s="66">
        <f t="shared" si="13"/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113"/>
      <c r="M63" s="158"/>
    </row>
    <row r="64" spans="1:13" ht="15" customHeight="1" x14ac:dyDescent="0.25">
      <c r="A64" s="165" t="s">
        <v>105</v>
      </c>
      <c r="B64" s="168" t="s">
        <v>503</v>
      </c>
      <c r="C64" s="160" t="s">
        <v>296</v>
      </c>
      <c r="D64" s="87" t="s">
        <v>28</v>
      </c>
      <c r="E64" s="88">
        <f>SUM(E65:E68)</f>
        <v>199337</v>
      </c>
      <c r="F64" s="88">
        <f t="shared" ref="F64:F68" si="21">SUM(G64:K64)</f>
        <v>36000</v>
      </c>
      <c r="G64" s="88">
        <f>SUM(G65:G68)</f>
        <v>36000</v>
      </c>
      <c r="H64" s="88">
        <f t="shared" ref="H64:K64" si="22">SUM(H65:H68)</f>
        <v>0</v>
      </c>
      <c r="I64" s="88">
        <f t="shared" si="22"/>
        <v>0</v>
      </c>
      <c r="J64" s="88">
        <f t="shared" si="22"/>
        <v>0</v>
      </c>
      <c r="K64" s="88">
        <f t="shared" si="22"/>
        <v>0</v>
      </c>
      <c r="L64" s="160" t="s">
        <v>440</v>
      </c>
      <c r="M64" s="156" t="s">
        <v>302</v>
      </c>
    </row>
    <row r="65" spans="1:13" ht="38.25" x14ac:dyDescent="0.25">
      <c r="A65" s="166"/>
      <c r="B65" s="169"/>
      <c r="C65" s="161"/>
      <c r="D65" s="87" t="s">
        <v>31</v>
      </c>
      <c r="E65" s="88">
        <v>0</v>
      </c>
      <c r="F65" s="88">
        <f t="shared" si="21"/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161"/>
      <c r="M65" s="157"/>
    </row>
    <row r="66" spans="1:13" ht="51" x14ac:dyDescent="0.25">
      <c r="A66" s="166"/>
      <c r="B66" s="169"/>
      <c r="C66" s="161"/>
      <c r="D66" s="87" t="s">
        <v>32</v>
      </c>
      <c r="E66" s="88">
        <v>0</v>
      </c>
      <c r="F66" s="88">
        <f t="shared" si="21"/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161"/>
      <c r="M66" s="157"/>
    </row>
    <row r="67" spans="1:13" ht="51" x14ac:dyDescent="0.25">
      <c r="A67" s="166"/>
      <c r="B67" s="169"/>
      <c r="C67" s="161"/>
      <c r="D67" s="87" t="s">
        <v>248</v>
      </c>
      <c r="E67" s="88">
        <v>199337</v>
      </c>
      <c r="F67" s="88">
        <f>SUM(G67:K67)</f>
        <v>36000</v>
      </c>
      <c r="G67" s="67">
        <v>36000</v>
      </c>
      <c r="H67" s="67">
        <v>0</v>
      </c>
      <c r="I67" s="88">
        <v>0</v>
      </c>
      <c r="J67" s="88">
        <v>0</v>
      </c>
      <c r="K67" s="88">
        <v>0</v>
      </c>
      <c r="L67" s="161"/>
      <c r="M67" s="157"/>
    </row>
    <row r="68" spans="1:13" ht="25.5" x14ac:dyDescent="0.25">
      <c r="A68" s="167"/>
      <c r="B68" s="170"/>
      <c r="C68" s="113"/>
      <c r="D68" s="100" t="s">
        <v>250</v>
      </c>
      <c r="E68" s="88">
        <v>0</v>
      </c>
      <c r="F68" s="88">
        <f t="shared" si="21"/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113"/>
      <c r="M68" s="158"/>
    </row>
    <row r="69" spans="1:13" x14ac:dyDescent="0.25">
      <c r="A69" s="103" t="s">
        <v>303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</row>
    <row r="70" spans="1:13" ht="15" customHeight="1" x14ac:dyDescent="0.25">
      <c r="A70" s="172" t="s">
        <v>106</v>
      </c>
      <c r="B70" s="105" t="s">
        <v>500</v>
      </c>
      <c r="C70" s="103" t="s">
        <v>304</v>
      </c>
      <c r="D70" s="26" t="s">
        <v>28</v>
      </c>
      <c r="E70" s="66">
        <f>SUM(E71:E74)</f>
        <v>1493</v>
      </c>
      <c r="F70" s="66">
        <f>SUM(G70:K70)</f>
        <v>191640</v>
      </c>
      <c r="G70" s="66">
        <f>SUM(G71:G74)</f>
        <v>12150</v>
      </c>
      <c r="H70" s="66">
        <f t="shared" ref="H70:K70" si="23">SUM(H71:H74)</f>
        <v>63490</v>
      </c>
      <c r="I70" s="66">
        <f t="shared" si="23"/>
        <v>116000</v>
      </c>
      <c r="J70" s="66">
        <f t="shared" si="23"/>
        <v>0</v>
      </c>
      <c r="K70" s="66">
        <f t="shared" si="23"/>
        <v>0</v>
      </c>
      <c r="L70" s="103" t="s">
        <v>440</v>
      </c>
      <c r="M70" s="154" t="s">
        <v>511</v>
      </c>
    </row>
    <row r="71" spans="1:13" ht="38.25" x14ac:dyDescent="0.25">
      <c r="A71" s="172"/>
      <c r="B71" s="105"/>
      <c r="C71" s="103"/>
      <c r="D71" s="26" t="s">
        <v>31</v>
      </c>
      <c r="E71" s="66">
        <v>0</v>
      </c>
      <c r="F71" s="66">
        <f t="shared" ref="F71:F129" si="24">SUM(G71:K71)</f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103"/>
      <c r="M71" s="154"/>
    </row>
    <row r="72" spans="1:13" ht="51" x14ac:dyDescent="0.25">
      <c r="A72" s="172"/>
      <c r="B72" s="105"/>
      <c r="C72" s="103"/>
      <c r="D72" s="26" t="s">
        <v>32</v>
      </c>
      <c r="E72" s="66">
        <v>0</v>
      </c>
      <c r="F72" s="66">
        <f t="shared" si="24"/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103"/>
      <c r="M72" s="154"/>
    </row>
    <row r="73" spans="1:13" ht="51" x14ac:dyDescent="0.25">
      <c r="A73" s="172"/>
      <c r="B73" s="105"/>
      <c r="C73" s="103"/>
      <c r="D73" s="26" t="s">
        <v>248</v>
      </c>
      <c r="E73" s="66">
        <v>1493</v>
      </c>
      <c r="F73" s="66">
        <f t="shared" si="24"/>
        <v>191640</v>
      </c>
      <c r="G73" s="67">
        <v>12150</v>
      </c>
      <c r="H73" s="66">
        <v>63490</v>
      </c>
      <c r="I73" s="66">
        <v>116000</v>
      </c>
      <c r="J73" s="66">
        <v>0</v>
      </c>
      <c r="K73" s="66">
        <v>0</v>
      </c>
      <c r="L73" s="103"/>
      <c r="M73" s="154"/>
    </row>
    <row r="74" spans="1:13" ht="25.5" x14ac:dyDescent="0.25">
      <c r="A74" s="172"/>
      <c r="B74" s="105"/>
      <c r="C74" s="103"/>
      <c r="D74" s="100" t="s">
        <v>250</v>
      </c>
      <c r="E74" s="66">
        <v>0</v>
      </c>
      <c r="F74" s="66">
        <f t="shared" si="24"/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103"/>
      <c r="M74" s="154"/>
    </row>
    <row r="75" spans="1:13" ht="33.75" customHeight="1" x14ac:dyDescent="0.25">
      <c r="A75" s="172" t="s">
        <v>107</v>
      </c>
      <c r="B75" s="105" t="s">
        <v>501</v>
      </c>
      <c r="C75" s="103" t="s">
        <v>306</v>
      </c>
      <c r="D75" s="26" t="s">
        <v>28</v>
      </c>
      <c r="E75" s="66">
        <f>SUM(E76:E79)</f>
        <v>117750</v>
      </c>
      <c r="F75" s="66">
        <f t="shared" si="24"/>
        <v>218937</v>
      </c>
      <c r="G75" s="66">
        <f>SUM(G76:G79)</f>
        <v>218937</v>
      </c>
      <c r="H75" s="66">
        <f t="shared" ref="H75:K75" si="25">SUM(H76:H79)</f>
        <v>0</v>
      </c>
      <c r="I75" s="66">
        <f t="shared" si="25"/>
        <v>0</v>
      </c>
      <c r="J75" s="66">
        <f t="shared" si="25"/>
        <v>0</v>
      </c>
      <c r="K75" s="66">
        <f t="shared" si="25"/>
        <v>0</v>
      </c>
      <c r="L75" s="174" t="s">
        <v>307</v>
      </c>
      <c r="M75" s="154" t="s">
        <v>305</v>
      </c>
    </row>
    <row r="76" spans="1:13" ht="38.25" x14ac:dyDescent="0.25">
      <c r="A76" s="172"/>
      <c r="B76" s="105"/>
      <c r="C76" s="103"/>
      <c r="D76" s="26" t="s">
        <v>31</v>
      </c>
      <c r="E76" s="66">
        <v>0</v>
      </c>
      <c r="F76" s="66">
        <f t="shared" si="24"/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174"/>
      <c r="M76" s="154"/>
    </row>
    <row r="77" spans="1:13" ht="51" x14ac:dyDescent="0.25">
      <c r="A77" s="172"/>
      <c r="B77" s="105"/>
      <c r="C77" s="103"/>
      <c r="D77" s="26" t="s">
        <v>308</v>
      </c>
      <c r="E77" s="66">
        <f>E82</f>
        <v>108981</v>
      </c>
      <c r="F77" s="66">
        <f t="shared" si="24"/>
        <v>138161</v>
      </c>
      <c r="G77" s="66">
        <f>G82</f>
        <v>138161</v>
      </c>
      <c r="H77" s="66">
        <v>0</v>
      </c>
      <c r="I77" s="66">
        <v>0</v>
      </c>
      <c r="J77" s="66">
        <v>0</v>
      </c>
      <c r="K77" s="66">
        <v>0</v>
      </c>
      <c r="L77" s="174"/>
      <c r="M77" s="154"/>
    </row>
    <row r="78" spans="1:13" ht="51" x14ac:dyDescent="0.25">
      <c r="A78" s="172"/>
      <c r="B78" s="105"/>
      <c r="C78" s="103"/>
      <c r="D78" s="26" t="s">
        <v>309</v>
      </c>
      <c r="E78" s="66">
        <f>E88</f>
        <v>8769</v>
      </c>
      <c r="F78" s="66">
        <f t="shared" si="24"/>
        <v>80776</v>
      </c>
      <c r="G78" s="67">
        <f>G88+G93</f>
        <v>80776</v>
      </c>
      <c r="H78" s="66">
        <v>0</v>
      </c>
      <c r="I78" s="66">
        <v>0</v>
      </c>
      <c r="J78" s="66">
        <v>0</v>
      </c>
      <c r="K78" s="66">
        <v>0</v>
      </c>
      <c r="L78" s="174"/>
      <c r="M78" s="154"/>
    </row>
    <row r="79" spans="1:13" ht="40.5" customHeight="1" x14ac:dyDescent="0.25">
      <c r="A79" s="172"/>
      <c r="B79" s="105"/>
      <c r="C79" s="103"/>
      <c r="D79" s="100" t="s">
        <v>250</v>
      </c>
      <c r="E79" s="66">
        <v>0</v>
      </c>
      <c r="F79" s="66">
        <f t="shared" si="24"/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174"/>
      <c r="M79" s="154"/>
    </row>
    <row r="80" spans="1:13" ht="33.75" customHeight="1" x14ac:dyDescent="0.25">
      <c r="A80" s="172" t="s">
        <v>532</v>
      </c>
      <c r="B80" s="105" t="s">
        <v>524</v>
      </c>
      <c r="C80" s="103" t="s">
        <v>306</v>
      </c>
      <c r="D80" s="91" t="s">
        <v>28</v>
      </c>
      <c r="E80" s="90">
        <f>SUM(E81:E84)</f>
        <v>108981</v>
      </c>
      <c r="F80" s="90">
        <f t="shared" ref="F80:F84" si="26">SUM(G80:K80)</f>
        <v>138161</v>
      </c>
      <c r="G80" s="90">
        <f>SUM(G81:G84)</f>
        <v>138161</v>
      </c>
      <c r="H80" s="90">
        <f t="shared" ref="H80:K80" si="27">SUM(H81:H84)</f>
        <v>0</v>
      </c>
      <c r="I80" s="90">
        <f t="shared" si="27"/>
        <v>0</v>
      </c>
      <c r="J80" s="90">
        <f t="shared" si="27"/>
        <v>0</v>
      </c>
      <c r="K80" s="90">
        <f t="shared" si="27"/>
        <v>0</v>
      </c>
      <c r="L80" s="174" t="s">
        <v>307</v>
      </c>
      <c r="M80" s="154" t="s">
        <v>305</v>
      </c>
    </row>
    <row r="81" spans="1:13" ht="38.25" x14ac:dyDescent="0.25">
      <c r="A81" s="172"/>
      <c r="B81" s="105"/>
      <c r="C81" s="103"/>
      <c r="D81" s="91" t="s">
        <v>31</v>
      </c>
      <c r="E81" s="90">
        <v>0</v>
      </c>
      <c r="F81" s="90">
        <f t="shared" si="26"/>
        <v>0</v>
      </c>
      <c r="G81" s="90">
        <v>0</v>
      </c>
      <c r="H81" s="90">
        <v>0</v>
      </c>
      <c r="I81" s="90">
        <v>0</v>
      </c>
      <c r="J81" s="90">
        <v>0</v>
      </c>
      <c r="K81" s="90">
        <v>0</v>
      </c>
      <c r="L81" s="174"/>
      <c r="M81" s="154"/>
    </row>
    <row r="82" spans="1:13" ht="51" x14ac:dyDescent="0.25">
      <c r="A82" s="172"/>
      <c r="B82" s="105"/>
      <c r="C82" s="103"/>
      <c r="D82" s="91" t="s">
        <v>308</v>
      </c>
      <c r="E82" s="90">
        <v>108981</v>
      </c>
      <c r="F82" s="90">
        <f t="shared" si="26"/>
        <v>138161</v>
      </c>
      <c r="G82" s="90">
        <v>138161</v>
      </c>
      <c r="H82" s="90">
        <v>0</v>
      </c>
      <c r="I82" s="90">
        <v>0</v>
      </c>
      <c r="J82" s="90">
        <v>0</v>
      </c>
      <c r="K82" s="90">
        <v>0</v>
      </c>
      <c r="L82" s="174"/>
      <c r="M82" s="154"/>
    </row>
    <row r="83" spans="1:13" ht="51" x14ac:dyDescent="0.25">
      <c r="A83" s="172"/>
      <c r="B83" s="105"/>
      <c r="C83" s="103"/>
      <c r="D83" s="91" t="s">
        <v>309</v>
      </c>
      <c r="E83" s="90">
        <v>0</v>
      </c>
      <c r="F83" s="90">
        <f t="shared" si="26"/>
        <v>0</v>
      </c>
      <c r="G83" s="67">
        <v>0</v>
      </c>
      <c r="H83" s="90">
        <v>0</v>
      </c>
      <c r="I83" s="90">
        <v>0</v>
      </c>
      <c r="J83" s="90">
        <v>0</v>
      </c>
      <c r="K83" s="90">
        <v>0</v>
      </c>
      <c r="L83" s="174"/>
      <c r="M83" s="154"/>
    </row>
    <row r="84" spans="1:13" ht="40.5" customHeight="1" x14ac:dyDescent="0.25">
      <c r="A84" s="172"/>
      <c r="B84" s="105"/>
      <c r="C84" s="103"/>
      <c r="D84" s="100" t="s">
        <v>250</v>
      </c>
      <c r="E84" s="90">
        <v>0</v>
      </c>
      <c r="F84" s="90">
        <f t="shared" si="26"/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174"/>
      <c r="M84" s="154"/>
    </row>
    <row r="85" spans="1:13" ht="33.75" customHeight="1" x14ac:dyDescent="0.25">
      <c r="A85" s="172" t="s">
        <v>533</v>
      </c>
      <c r="B85" s="105" t="s">
        <v>525</v>
      </c>
      <c r="C85" s="103" t="s">
        <v>306</v>
      </c>
      <c r="D85" s="91" t="s">
        <v>28</v>
      </c>
      <c r="E85" s="90">
        <f>SUM(E86:E89)</f>
        <v>8769</v>
      </c>
      <c r="F85" s="90">
        <f t="shared" ref="F85:F89" si="28">SUM(G85:K85)</f>
        <v>74245</v>
      </c>
      <c r="G85" s="90">
        <f>SUM(G86:G89)</f>
        <v>74245</v>
      </c>
      <c r="H85" s="90">
        <f t="shared" ref="H85:K85" si="29">SUM(H86:H89)</f>
        <v>0</v>
      </c>
      <c r="I85" s="90">
        <f t="shared" si="29"/>
        <v>0</v>
      </c>
      <c r="J85" s="90">
        <f t="shared" si="29"/>
        <v>0</v>
      </c>
      <c r="K85" s="90">
        <f t="shared" si="29"/>
        <v>0</v>
      </c>
      <c r="L85" s="174" t="s">
        <v>307</v>
      </c>
      <c r="M85" s="154" t="s">
        <v>305</v>
      </c>
    </row>
    <row r="86" spans="1:13" ht="38.25" x14ac:dyDescent="0.25">
      <c r="A86" s="172"/>
      <c r="B86" s="105"/>
      <c r="C86" s="103"/>
      <c r="D86" s="91" t="s">
        <v>31</v>
      </c>
      <c r="E86" s="90">
        <v>0</v>
      </c>
      <c r="F86" s="90">
        <f t="shared" si="28"/>
        <v>0</v>
      </c>
      <c r="G86" s="90">
        <v>0</v>
      </c>
      <c r="H86" s="90">
        <v>0</v>
      </c>
      <c r="I86" s="90">
        <v>0</v>
      </c>
      <c r="J86" s="90">
        <v>0</v>
      </c>
      <c r="K86" s="90">
        <v>0</v>
      </c>
      <c r="L86" s="174"/>
      <c r="M86" s="154"/>
    </row>
    <row r="87" spans="1:13" ht="51" x14ac:dyDescent="0.25">
      <c r="A87" s="172"/>
      <c r="B87" s="105"/>
      <c r="C87" s="103"/>
      <c r="D87" s="91" t="s">
        <v>308</v>
      </c>
      <c r="E87" s="90">
        <v>0</v>
      </c>
      <c r="F87" s="90">
        <f t="shared" si="28"/>
        <v>0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174"/>
      <c r="M87" s="154"/>
    </row>
    <row r="88" spans="1:13" ht="51" x14ac:dyDescent="0.25">
      <c r="A88" s="172"/>
      <c r="B88" s="105"/>
      <c r="C88" s="103"/>
      <c r="D88" s="91" t="s">
        <v>309</v>
      </c>
      <c r="E88" s="90">
        <v>8769</v>
      </c>
      <c r="F88" s="90">
        <f t="shared" si="28"/>
        <v>74245</v>
      </c>
      <c r="G88" s="67">
        <f>67714+6531</f>
        <v>74245</v>
      </c>
      <c r="H88" s="90">
        <v>0</v>
      </c>
      <c r="I88" s="90">
        <v>0</v>
      </c>
      <c r="J88" s="90">
        <v>0</v>
      </c>
      <c r="K88" s="90">
        <v>0</v>
      </c>
      <c r="L88" s="174"/>
      <c r="M88" s="154"/>
    </row>
    <row r="89" spans="1:13" ht="40.5" customHeight="1" x14ac:dyDescent="0.25">
      <c r="A89" s="172"/>
      <c r="B89" s="105"/>
      <c r="C89" s="103"/>
      <c r="D89" s="100" t="s">
        <v>250</v>
      </c>
      <c r="E89" s="90">
        <v>0</v>
      </c>
      <c r="F89" s="90">
        <f t="shared" si="28"/>
        <v>0</v>
      </c>
      <c r="G89" s="90">
        <v>0</v>
      </c>
      <c r="H89" s="90">
        <v>0</v>
      </c>
      <c r="I89" s="90">
        <v>0</v>
      </c>
      <c r="J89" s="90">
        <v>0</v>
      </c>
      <c r="K89" s="90">
        <v>0</v>
      </c>
      <c r="L89" s="174"/>
      <c r="M89" s="154"/>
    </row>
    <row r="90" spans="1:13" ht="33.75" customHeight="1" x14ac:dyDescent="0.25">
      <c r="A90" s="172" t="s">
        <v>534</v>
      </c>
      <c r="B90" s="105" t="s">
        <v>526</v>
      </c>
      <c r="C90" s="103" t="s">
        <v>306</v>
      </c>
      <c r="D90" s="91" t="s">
        <v>28</v>
      </c>
      <c r="E90" s="90">
        <f>SUM(E91:E94)</f>
        <v>0</v>
      </c>
      <c r="F90" s="90">
        <f t="shared" ref="F90:F94" si="30">SUM(G90:K90)</f>
        <v>6531</v>
      </c>
      <c r="G90" s="90">
        <f>SUM(G91:G94)</f>
        <v>6531</v>
      </c>
      <c r="H90" s="90">
        <f t="shared" ref="H90:K90" si="31">SUM(H91:H94)</f>
        <v>0</v>
      </c>
      <c r="I90" s="90">
        <f t="shared" si="31"/>
        <v>0</v>
      </c>
      <c r="J90" s="90">
        <f t="shared" si="31"/>
        <v>0</v>
      </c>
      <c r="K90" s="90">
        <f t="shared" si="31"/>
        <v>0</v>
      </c>
      <c r="L90" s="174" t="s">
        <v>307</v>
      </c>
      <c r="M90" s="154" t="s">
        <v>305</v>
      </c>
    </row>
    <row r="91" spans="1:13" ht="38.25" x14ac:dyDescent="0.25">
      <c r="A91" s="172"/>
      <c r="B91" s="105"/>
      <c r="C91" s="103"/>
      <c r="D91" s="91" t="s">
        <v>31</v>
      </c>
      <c r="E91" s="90">
        <v>0</v>
      </c>
      <c r="F91" s="90">
        <f t="shared" si="30"/>
        <v>0</v>
      </c>
      <c r="G91" s="90">
        <v>0</v>
      </c>
      <c r="H91" s="90">
        <v>0</v>
      </c>
      <c r="I91" s="90">
        <v>0</v>
      </c>
      <c r="J91" s="90">
        <v>0</v>
      </c>
      <c r="K91" s="90">
        <v>0</v>
      </c>
      <c r="L91" s="174"/>
      <c r="M91" s="154"/>
    </row>
    <row r="92" spans="1:13" ht="51" x14ac:dyDescent="0.25">
      <c r="A92" s="172"/>
      <c r="B92" s="105"/>
      <c r="C92" s="103"/>
      <c r="D92" s="91" t="s">
        <v>308</v>
      </c>
      <c r="E92" s="90">
        <v>0</v>
      </c>
      <c r="F92" s="90">
        <f t="shared" si="30"/>
        <v>0</v>
      </c>
      <c r="G92" s="90">
        <v>0</v>
      </c>
      <c r="H92" s="90">
        <v>0</v>
      </c>
      <c r="I92" s="90">
        <v>0</v>
      </c>
      <c r="J92" s="90">
        <v>0</v>
      </c>
      <c r="K92" s="90">
        <v>0</v>
      </c>
      <c r="L92" s="174"/>
      <c r="M92" s="154"/>
    </row>
    <row r="93" spans="1:13" ht="51" x14ac:dyDescent="0.25">
      <c r="A93" s="172"/>
      <c r="B93" s="105"/>
      <c r="C93" s="103"/>
      <c r="D93" s="91" t="s">
        <v>309</v>
      </c>
      <c r="E93" s="90">
        <v>0</v>
      </c>
      <c r="F93" s="90">
        <f t="shared" si="30"/>
        <v>6531</v>
      </c>
      <c r="G93" s="67">
        <v>6531</v>
      </c>
      <c r="H93" s="90">
        <v>0</v>
      </c>
      <c r="I93" s="90">
        <v>0</v>
      </c>
      <c r="J93" s="90">
        <v>0</v>
      </c>
      <c r="K93" s="90">
        <v>0</v>
      </c>
      <c r="L93" s="174"/>
      <c r="M93" s="154"/>
    </row>
    <row r="94" spans="1:13" ht="40.5" customHeight="1" x14ac:dyDescent="0.25">
      <c r="A94" s="172"/>
      <c r="B94" s="105"/>
      <c r="C94" s="103"/>
      <c r="D94" s="100" t="s">
        <v>250</v>
      </c>
      <c r="E94" s="90">
        <v>0</v>
      </c>
      <c r="F94" s="90">
        <f t="shared" si="30"/>
        <v>0</v>
      </c>
      <c r="G94" s="90">
        <v>0</v>
      </c>
      <c r="H94" s="90">
        <v>0</v>
      </c>
      <c r="I94" s="90">
        <v>0</v>
      </c>
      <c r="J94" s="90">
        <v>0</v>
      </c>
      <c r="K94" s="90">
        <v>0</v>
      </c>
      <c r="L94" s="174"/>
      <c r="M94" s="154"/>
    </row>
    <row r="95" spans="1:13" x14ac:dyDescent="0.25">
      <c r="A95" s="172" t="s">
        <v>108</v>
      </c>
      <c r="B95" s="105" t="s">
        <v>502</v>
      </c>
      <c r="C95" s="103" t="s">
        <v>310</v>
      </c>
      <c r="D95" s="26" t="s">
        <v>28</v>
      </c>
      <c r="E95" s="66">
        <f>SUM(E96:E99)</f>
        <v>9600</v>
      </c>
      <c r="F95" s="66">
        <f t="shared" si="24"/>
        <v>134300</v>
      </c>
      <c r="G95" s="66">
        <f>SUM(G96:G99)</f>
        <v>117700</v>
      </c>
      <c r="H95" s="66">
        <f t="shared" ref="H95:K95" si="32">SUM(H96:H99)</f>
        <v>16600</v>
      </c>
      <c r="I95" s="66">
        <f t="shared" si="32"/>
        <v>0</v>
      </c>
      <c r="J95" s="66">
        <f t="shared" si="32"/>
        <v>0</v>
      </c>
      <c r="K95" s="66">
        <f t="shared" si="32"/>
        <v>0</v>
      </c>
      <c r="L95" s="103" t="s">
        <v>441</v>
      </c>
      <c r="M95" s="154" t="s">
        <v>311</v>
      </c>
    </row>
    <row r="96" spans="1:13" ht="38.25" x14ac:dyDescent="0.25">
      <c r="A96" s="172"/>
      <c r="B96" s="105"/>
      <c r="C96" s="103"/>
      <c r="D96" s="26" t="s">
        <v>312</v>
      </c>
      <c r="E96" s="66">
        <f>E101</f>
        <v>0</v>
      </c>
      <c r="F96" s="66">
        <f t="shared" si="24"/>
        <v>73500</v>
      </c>
      <c r="G96" s="66">
        <f>G101</f>
        <v>63700</v>
      </c>
      <c r="H96" s="66">
        <f>H101</f>
        <v>9800</v>
      </c>
      <c r="I96" s="66">
        <v>0</v>
      </c>
      <c r="J96" s="66">
        <v>0</v>
      </c>
      <c r="K96" s="66">
        <v>0</v>
      </c>
      <c r="L96" s="103"/>
      <c r="M96" s="154"/>
    </row>
    <row r="97" spans="1:13" ht="51" x14ac:dyDescent="0.25">
      <c r="A97" s="172"/>
      <c r="B97" s="105"/>
      <c r="C97" s="103"/>
      <c r="D97" s="26" t="s">
        <v>308</v>
      </c>
      <c r="E97" s="66">
        <f>E107</f>
        <v>7680</v>
      </c>
      <c r="F97" s="66">
        <f>SUM(G97:K97)</f>
        <v>48640</v>
      </c>
      <c r="G97" s="66">
        <f>G107</f>
        <v>43200</v>
      </c>
      <c r="H97" s="66">
        <f>H107</f>
        <v>5440</v>
      </c>
      <c r="I97" s="66">
        <v>0</v>
      </c>
      <c r="J97" s="66">
        <v>0</v>
      </c>
      <c r="K97" s="66">
        <v>0</v>
      </c>
      <c r="L97" s="103"/>
      <c r="M97" s="154"/>
    </row>
    <row r="98" spans="1:13" ht="51" x14ac:dyDescent="0.25">
      <c r="A98" s="172"/>
      <c r="B98" s="105"/>
      <c r="C98" s="103"/>
      <c r="D98" s="26" t="s">
        <v>309</v>
      </c>
      <c r="E98" s="66">
        <f>E113</f>
        <v>1920</v>
      </c>
      <c r="F98" s="66">
        <f t="shared" si="24"/>
        <v>12160</v>
      </c>
      <c r="G98" s="67">
        <f>G113</f>
        <v>10800</v>
      </c>
      <c r="H98" s="67">
        <f>H113</f>
        <v>1360</v>
      </c>
      <c r="I98" s="66">
        <v>0</v>
      </c>
      <c r="J98" s="66">
        <v>0</v>
      </c>
      <c r="K98" s="66">
        <v>0</v>
      </c>
      <c r="L98" s="103"/>
      <c r="M98" s="154"/>
    </row>
    <row r="99" spans="1:13" ht="24.75" customHeight="1" x14ac:dyDescent="0.25">
      <c r="A99" s="172"/>
      <c r="B99" s="105"/>
      <c r="C99" s="103"/>
      <c r="D99" s="100" t="s">
        <v>250</v>
      </c>
      <c r="E99" s="66">
        <v>0</v>
      </c>
      <c r="F99" s="66">
        <f t="shared" si="24"/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103"/>
      <c r="M99" s="154"/>
    </row>
    <row r="100" spans="1:13" x14ac:dyDescent="0.25">
      <c r="A100" s="172" t="s">
        <v>535</v>
      </c>
      <c r="B100" s="105" t="s">
        <v>527</v>
      </c>
      <c r="C100" s="103" t="s">
        <v>310</v>
      </c>
      <c r="D100" s="92" t="s">
        <v>28</v>
      </c>
      <c r="E100" s="93">
        <f>SUM(E101:E104)</f>
        <v>0</v>
      </c>
      <c r="F100" s="93">
        <f t="shared" ref="F100:F101" si="33">SUM(G100:K100)</f>
        <v>73500</v>
      </c>
      <c r="G100" s="93">
        <f>SUM(G101:G104)</f>
        <v>63700</v>
      </c>
      <c r="H100" s="93">
        <f t="shared" ref="H100:K100" si="34">SUM(H101:H104)</f>
        <v>9800</v>
      </c>
      <c r="I100" s="93">
        <f t="shared" si="34"/>
        <v>0</v>
      </c>
      <c r="J100" s="93">
        <f t="shared" si="34"/>
        <v>0</v>
      </c>
      <c r="K100" s="93">
        <f t="shared" si="34"/>
        <v>0</v>
      </c>
      <c r="L100" s="103" t="s">
        <v>441</v>
      </c>
      <c r="M100" s="154" t="s">
        <v>311</v>
      </c>
    </row>
    <row r="101" spans="1:13" ht="38.25" x14ac:dyDescent="0.25">
      <c r="A101" s="172"/>
      <c r="B101" s="105"/>
      <c r="C101" s="103"/>
      <c r="D101" s="92" t="s">
        <v>312</v>
      </c>
      <c r="E101" s="93">
        <v>0</v>
      </c>
      <c r="F101" s="93">
        <f t="shared" si="33"/>
        <v>73500</v>
      </c>
      <c r="G101" s="93">
        <v>63700</v>
      </c>
      <c r="H101" s="93">
        <v>9800</v>
      </c>
      <c r="I101" s="93">
        <v>0</v>
      </c>
      <c r="J101" s="93">
        <v>0</v>
      </c>
      <c r="K101" s="93">
        <v>0</v>
      </c>
      <c r="L101" s="103"/>
      <c r="M101" s="154"/>
    </row>
    <row r="102" spans="1:13" ht="51" x14ac:dyDescent="0.25">
      <c r="A102" s="172"/>
      <c r="B102" s="105"/>
      <c r="C102" s="103"/>
      <c r="D102" s="92" t="s">
        <v>308</v>
      </c>
      <c r="E102" s="93">
        <v>0</v>
      </c>
      <c r="F102" s="93">
        <f>SUM(G102:K102)</f>
        <v>0</v>
      </c>
      <c r="G102" s="93">
        <v>0</v>
      </c>
      <c r="H102" s="93">
        <v>0</v>
      </c>
      <c r="I102" s="93">
        <v>0</v>
      </c>
      <c r="J102" s="93">
        <v>0</v>
      </c>
      <c r="K102" s="93">
        <v>0</v>
      </c>
      <c r="L102" s="103"/>
      <c r="M102" s="154"/>
    </row>
    <row r="103" spans="1:13" ht="51" x14ac:dyDescent="0.25">
      <c r="A103" s="172"/>
      <c r="B103" s="105"/>
      <c r="C103" s="103"/>
      <c r="D103" s="92" t="s">
        <v>309</v>
      </c>
      <c r="E103" s="93">
        <v>0</v>
      </c>
      <c r="F103" s="93">
        <f t="shared" ref="F103:F106" si="35">SUM(G103:K103)</f>
        <v>0</v>
      </c>
      <c r="G103" s="67">
        <v>0</v>
      </c>
      <c r="H103" s="67">
        <v>0</v>
      </c>
      <c r="I103" s="93">
        <v>0</v>
      </c>
      <c r="J103" s="93">
        <v>0</v>
      </c>
      <c r="K103" s="93">
        <v>0</v>
      </c>
      <c r="L103" s="103"/>
      <c r="M103" s="154"/>
    </row>
    <row r="104" spans="1:13" ht="24.75" customHeight="1" x14ac:dyDescent="0.25">
      <c r="A104" s="172"/>
      <c r="B104" s="105"/>
      <c r="C104" s="103"/>
      <c r="D104" s="100" t="s">
        <v>250</v>
      </c>
      <c r="E104" s="93">
        <v>0</v>
      </c>
      <c r="F104" s="93">
        <f t="shared" si="35"/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103"/>
      <c r="M104" s="154"/>
    </row>
    <row r="105" spans="1:13" x14ac:dyDescent="0.25">
      <c r="A105" s="172" t="s">
        <v>536</v>
      </c>
      <c r="B105" s="105" t="s">
        <v>528</v>
      </c>
      <c r="C105" s="103" t="s">
        <v>310</v>
      </c>
      <c r="D105" s="92" t="s">
        <v>28</v>
      </c>
      <c r="E105" s="93">
        <f>SUM(E106:E109)</f>
        <v>7680</v>
      </c>
      <c r="F105" s="93">
        <f t="shared" si="35"/>
        <v>48640</v>
      </c>
      <c r="G105" s="93">
        <f>SUM(G106:G109)</f>
        <v>43200</v>
      </c>
      <c r="H105" s="93">
        <f t="shared" ref="H105:K105" si="36">SUM(H106:H109)</f>
        <v>5440</v>
      </c>
      <c r="I105" s="93">
        <f t="shared" si="36"/>
        <v>0</v>
      </c>
      <c r="J105" s="93">
        <f t="shared" si="36"/>
        <v>0</v>
      </c>
      <c r="K105" s="93">
        <f t="shared" si="36"/>
        <v>0</v>
      </c>
      <c r="L105" s="103" t="s">
        <v>441</v>
      </c>
      <c r="M105" s="154" t="s">
        <v>311</v>
      </c>
    </row>
    <row r="106" spans="1:13" ht="38.25" x14ac:dyDescent="0.25">
      <c r="A106" s="172"/>
      <c r="B106" s="105"/>
      <c r="C106" s="103"/>
      <c r="D106" s="92" t="s">
        <v>312</v>
      </c>
      <c r="E106" s="93">
        <v>0</v>
      </c>
      <c r="F106" s="93">
        <f t="shared" si="35"/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103"/>
      <c r="M106" s="154"/>
    </row>
    <row r="107" spans="1:13" ht="51" x14ac:dyDescent="0.25">
      <c r="A107" s="172"/>
      <c r="B107" s="105"/>
      <c r="C107" s="103"/>
      <c r="D107" s="92" t="s">
        <v>308</v>
      </c>
      <c r="E107" s="93">
        <v>7680</v>
      </c>
      <c r="F107" s="93">
        <f>SUM(G107:K107)</f>
        <v>48640</v>
      </c>
      <c r="G107" s="93">
        <v>43200</v>
      </c>
      <c r="H107" s="93">
        <v>5440</v>
      </c>
      <c r="I107" s="93">
        <v>0</v>
      </c>
      <c r="J107" s="93">
        <v>0</v>
      </c>
      <c r="K107" s="93">
        <v>0</v>
      </c>
      <c r="L107" s="103"/>
      <c r="M107" s="154"/>
    </row>
    <row r="108" spans="1:13" ht="51" x14ac:dyDescent="0.25">
      <c r="A108" s="172"/>
      <c r="B108" s="105"/>
      <c r="C108" s="103"/>
      <c r="D108" s="92" t="s">
        <v>309</v>
      </c>
      <c r="E108" s="93">
        <v>0</v>
      </c>
      <c r="F108" s="93">
        <f t="shared" ref="F108:F111" si="37">SUM(G108:K108)</f>
        <v>0</v>
      </c>
      <c r="G108" s="67">
        <v>0</v>
      </c>
      <c r="H108" s="67">
        <v>0</v>
      </c>
      <c r="I108" s="93">
        <v>0</v>
      </c>
      <c r="J108" s="93">
        <v>0</v>
      </c>
      <c r="K108" s="93">
        <v>0</v>
      </c>
      <c r="L108" s="103"/>
      <c r="M108" s="154"/>
    </row>
    <row r="109" spans="1:13" ht="24.75" customHeight="1" x14ac:dyDescent="0.25">
      <c r="A109" s="172"/>
      <c r="B109" s="105"/>
      <c r="C109" s="103"/>
      <c r="D109" s="100" t="s">
        <v>250</v>
      </c>
      <c r="E109" s="93">
        <v>0</v>
      </c>
      <c r="F109" s="93">
        <f t="shared" si="37"/>
        <v>0</v>
      </c>
      <c r="G109" s="93">
        <v>0</v>
      </c>
      <c r="H109" s="93">
        <v>0</v>
      </c>
      <c r="I109" s="93">
        <v>0</v>
      </c>
      <c r="J109" s="93">
        <v>0</v>
      </c>
      <c r="K109" s="93">
        <v>0</v>
      </c>
      <c r="L109" s="103"/>
      <c r="M109" s="154"/>
    </row>
    <row r="110" spans="1:13" x14ac:dyDescent="0.25">
      <c r="A110" s="172" t="s">
        <v>537</v>
      </c>
      <c r="B110" s="105" t="s">
        <v>529</v>
      </c>
      <c r="C110" s="103" t="s">
        <v>310</v>
      </c>
      <c r="D110" s="92" t="s">
        <v>28</v>
      </c>
      <c r="E110" s="93">
        <f>SUM(E111:E114)</f>
        <v>1920</v>
      </c>
      <c r="F110" s="93">
        <f t="shared" si="37"/>
        <v>12160</v>
      </c>
      <c r="G110" s="93">
        <f>SUM(G111:G114)</f>
        <v>10800</v>
      </c>
      <c r="H110" s="93">
        <f t="shared" ref="H110:K110" si="38">SUM(H111:H114)</f>
        <v>1360</v>
      </c>
      <c r="I110" s="93">
        <f t="shared" si="38"/>
        <v>0</v>
      </c>
      <c r="J110" s="93">
        <f t="shared" si="38"/>
        <v>0</v>
      </c>
      <c r="K110" s="93">
        <f t="shared" si="38"/>
        <v>0</v>
      </c>
      <c r="L110" s="103" t="s">
        <v>441</v>
      </c>
      <c r="M110" s="154" t="s">
        <v>311</v>
      </c>
    </row>
    <row r="111" spans="1:13" ht="38.25" x14ac:dyDescent="0.25">
      <c r="A111" s="172"/>
      <c r="B111" s="105"/>
      <c r="C111" s="103"/>
      <c r="D111" s="92" t="s">
        <v>312</v>
      </c>
      <c r="E111" s="93">
        <v>0</v>
      </c>
      <c r="F111" s="93">
        <f t="shared" si="37"/>
        <v>0</v>
      </c>
      <c r="G111" s="93">
        <v>0</v>
      </c>
      <c r="H111" s="93">
        <v>0</v>
      </c>
      <c r="I111" s="93">
        <v>0</v>
      </c>
      <c r="J111" s="93">
        <v>0</v>
      </c>
      <c r="K111" s="93">
        <v>0</v>
      </c>
      <c r="L111" s="103"/>
      <c r="M111" s="154"/>
    </row>
    <row r="112" spans="1:13" ht="51" x14ac:dyDescent="0.25">
      <c r="A112" s="172"/>
      <c r="B112" s="105"/>
      <c r="C112" s="103"/>
      <c r="D112" s="92" t="s">
        <v>308</v>
      </c>
      <c r="E112" s="93">
        <v>0</v>
      </c>
      <c r="F112" s="93">
        <f>SUM(G112:K112)</f>
        <v>0</v>
      </c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103"/>
      <c r="M112" s="154"/>
    </row>
    <row r="113" spans="1:13" ht="51" x14ac:dyDescent="0.25">
      <c r="A113" s="172"/>
      <c r="B113" s="105"/>
      <c r="C113" s="103"/>
      <c r="D113" s="92" t="s">
        <v>309</v>
      </c>
      <c r="E113" s="93">
        <v>1920</v>
      </c>
      <c r="F113" s="93">
        <f t="shared" ref="F113:F114" si="39">SUM(G113:K113)</f>
        <v>12160</v>
      </c>
      <c r="G113" s="67">
        <v>10800</v>
      </c>
      <c r="H113" s="67">
        <v>1360</v>
      </c>
      <c r="I113" s="93">
        <v>0</v>
      </c>
      <c r="J113" s="93">
        <v>0</v>
      </c>
      <c r="K113" s="93">
        <v>0</v>
      </c>
      <c r="L113" s="103"/>
      <c r="M113" s="154"/>
    </row>
    <row r="114" spans="1:13" ht="24.75" customHeight="1" x14ac:dyDescent="0.25">
      <c r="A114" s="172"/>
      <c r="B114" s="105"/>
      <c r="C114" s="103"/>
      <c r="D114" s="100" t="s">
        <v>250</v>
      </c>
      <c r="E114" s="93">
        <v>0</v>
      </c>
      <c r="F114" s="93">
        <f t="shared" si="39"/>
        <v>0</v>
      </c>
      <c r="G114" s="93">
        <v>0</v>
      </c>
      <c r="H114" s="93">
        <v>0</v>
      </c>
      <c r="I114" s="93">
        <v>0</v>
      </c>
      <c r="J114" s="93">
        <v>0</v>
      </c>
      <c r="K114" s="93">
        <v>0</v>
      </c>
      <c r="L114" s="103"/>
      <c r="M114" s="154"/>
    </row>
    <row r="115" spans="1:13" x14ac:dyDescent="0.25">
      <c r="A115" s="172" t="s">
        <v>336</v>
      </c>
      <c r="B115" s="105" t="s">
        <v>538</v>
      </c>
      <c r="C115" s="103" t="s">
        <v>306</v>
      </c>
      <c r="D115" s="26" t="s">
        <v>28</v>
      </c>
      <c r="E115" s="66">
        <f>SUM(E116:E119)</f>
        <v>0</v>
      </c>
      <c r="F115" s="66">
        <f t="shared" si="24"/>
        <v>50000</v>
      </c>
      <c r="G115" s="66">
        <f>SUM(G116:G119)</f>
        <v>50000</v>
      </c>
      <c r="H115" s="66">
        <f t="shared" ref="H115:K115" si="40">SUM(H116:H119)</f>
        <v>0</v>
      </c>
      <c r="I115" s="66">
        <f t="shared" si="40"/>
        <v>0</v>
      </c>
      <c r="J115" s="66">
        <f t="shared" si="40"/>
        <v>0</v>
      </c>
      <c r="K115" s="66">
        <f t="shared" si="40"/>
        <v>0</v>
      </c>
      <c r="L115" s="103" t="s">
        <v>313</v>
      </c>
      <c r="M115" s="154" t="s">
        <v>314</v>
      </c>
    </row>
    <row r="116" spans="1:13" ht="38.25" x14ac:dyDescent="0.25">
      <c r="A116" s="172"/>
      <c r="B116" s="105"/>
      <c r="C116" s="103"/>
      <c r="D116" s="26" t="s">
        <v>31</v>
      </c>
      <c r="E116" s="66">
        <v>0</v>
      </c>
      <c r="F116" s="66">
        <f t="shared" si="24"/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103"/>
      <c r="M116" s="154"/>
    </row>
    <row r="117" spans="1:13" ht="51" x14ac:dyDescent="0.25">
      <c r="A117" s="172"/>
      <c r="B117" s="105"/>
      <c r="C117" s="103"/>
      <c r="D117" s="26" t="s">
        <v>32</v>
      </c>
      <c r="E117" s="66">
        <v>0</v>
      </c>
      <c r="F117" s="66">
        <f t="shared" si="24"/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103"/>
      <c r="M117" s="154"/>
    </row>
    <row r="118" spans="1:13" ht="51" x14ac:dyDescent="0.25">
      <c r="A118" s="172"/>
      <c r="B118" s="105"/>
      <c r="C118" s="103"/>
      <c r="D118" s="26" t="s">
        <v>248</v>
      </c>
      <c r="E118" s="66">
        <v>0</v>
      </c>
      <c r="F118" s="66">
        <f t="shared" si="24"/>
        <v>50000</v>
      </c>
      <c r="G118" s="67">
        <v>50000</v>
      </c>
      <c r="H118" s="66">
        <v>0</v>
      </c>
      <c r="I118" s="66">
        <v>0</v>
      </c>
      <c r="J118" s="66">
        <v>0</v>
      </c>
      <c r="K118" s="66">
        <v>0</v>
      </c>
      <c r="L118" s="103"/>
      <c r="M118" s="154"/>
    </row>
    <row r="119" spans="1:13" ht="25.5" x14ac:dyDescent="0.25">
      <c r="A119" s="172"/>
      <c r="B119" s="105"/>
      <c r="C119" s="103"/>
      <c r="D119" s="100" t="s">
        <v>250</v>
      </c>
      <c r="E119" s="66">
        <v>0</v>
      </c>
      <c r="F119" s="66">
        <f t="shared" si="24"/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103"/>
      <c r="M119" s="154"/>
    </row>
    <row r="120" spans="1:13" x14ac:dyDescent="0.25">
      <c r="A120" s="172" t="s">
        <v>337</v>
      </c>
      <c r="B120" s="105" t="s">
        <v>504</v>
      </c>
      <c r="C120" s="102" t="s">
        <v>296</v>
      </c>
      <c r="D120" s="56" t="s">
        <v>28</v>
      </c>
      <c r="E120" s="66">
        <f>SUM(E121:E124)</f>
        <v>0</v>
      </c>
      <c r="F120" s="66">
        <f t="shared" si="24"/>
        <v>0</v>
      </c>
      <c r="G120" s="66">
        <f>SUM(G121:G124)</f>
        <v>0</v>
      </c>
      <c r="H120" s="66">
        <f t="shared" ref="H120:K120" si="41">SUM(H121:H124)</f>
        <v>0</v>
      </c>
      <c r="I120" s="66">
        <f t="shared" si="41"/>
        <v>0</v>
      </c>
      <c r="J120" s="66">
        <f t="shared" si="41"/>
        <v>0</v>
      </c>
      <c r="K120" s="66">
        <f t="shared" si="41"/>
        <v>0</v>
      </c>
      <c r="L120" s="103" t="s">
        <v>313</v>
      </c>
      <c r="M120" s="154" t="s">
        <v>315</v>
      </c>
    </row>
    <row r="121" spans="1:13" ht="38.25" x14ac:dyDescent="0.25">
      <c r="A121" s="172"/>
      <c r="B121" s="105"/>
      <c r="C121" s="102"/>
      <c r="D121" s="26" t="s">
        <v>31</v>
      </c>
      <c r="E121" s="66">
        <v>0</v>
      </c>
      <c r="F121" s="66">
        <f t="shared" si="24"/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103"/>
      <c r="M121" s="154"/>
    </row>
    <row r="122" spans="1:13" ht="51" x14ac:dyDescent="0.25">
      <c r="A122" s="172"/>
      <c r="B122" s="105"/>
      <c r="C122" s="102"/>
      <c r="D122" s="26" t="s">
        <v>32</v>
      </c>
      <c r="E122" s="66">
        <v>0</v>
      </c>
      <c r="F122" s="66">
        <f t="shared" si="24"/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103"/>
      <c r="M122" s="154"/>
    </row>
    <row r="123" spans="1:13" ht="51" x14ac:dyDescent="0.25">
      <c r="A123" s="172"/>
      <c r="B123" s="105"/>
      <c r="C123" s="102"/>
      <c r="D123" s="26" t="s">
        <v>248</v>
      </c>
      <c r="E123" s="66">
        <v>0</v>
      </c>
      <c r="F123" s="66">
        <f t="shared" si="24"/>
        <v>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103"/>
      <c r="M123" s="154"/>
    </row>
    <row r="124" spans="1:13" ht="25.5" x14ac:dyDescent="0.25">
      <c r="A124" s="172"/>
      <c r="B124" s="105"/>
      <c r="C124" s="102"/>
      <c r="D124" s="100" t="s">
        <v>250</v>
      </c>
      <c r="E124" s="66">
        <v>0</v>
      </c>
      <c r="F124" s="66">
        <f t="shared" si="24"/>
        <v>0</v>
      </c>
      <c r="G124" s="66">
        <v>0</v>
      </c>
      <c r="H124" s="66">
        <v>0</v>
      </c>
      <c r="I124" s="66">
        <v>0</v>
      </c>
      <c r="J124" s="66">
        <v>0</v>
      </c>
      <c r="K124" s="66">
        <v>0</v>
      </c>
      <c r="L124" s="103"/>
      <c r="M124" s="154"/>
    </row>
    <row r="125" spans="1:13" x14ac:dyDescent="0.25">
      <c r="A125" s="172" t="s">
        <v>539</v>
      </c>
      <c r="B125" s="105" t="s">
        <v>505</v>
      </c>
      <c r="C125" s="102" t="s">
        <v>296</v>
      </c>
      <c r="D125" s="26" t="s">
        <v>28</v>
      </c>
      <c r="E125" s="66">
        <f t="shared" ref="E125" si="42">G125</f>
        <v>0</v>
      </c>
      <c r="F125" s="66">
        <f t="shared" si="24"/>
        <v>0</v>
      </c>
      <c r="G125" s="66">
        <f>SUM(G126:G129)</f>
        <v>0</v>
      </c>
      <c r="H125" s="66">
        <f t="shared" ref="H125:K125" si="43">SUM(H126:H129)</f>
        <v>0</v>
      </c>
      <c r="I125" s="66">
        <f t="shared" si="43"/>
        <v>0</v>
      </c>
      <c r="J125" s="66">
        <f t="shared" si="43"/>
        <v>0</v>
      </c>
      <c r="K125" s="66">
        <f t="shared" si="43"/>
        <v>0</v>
      </c>
      <c r="L125" s="103" t="s">
        <v>405</v>
      </c>
      <c r="M125" s="154" t="s">
        <v>316</v>
      </c>
    </row>
    <row r="126" spans="1:13" ht="38.25" x14ac:dyDescent="0.25">
      <c r="A126" s="172"/>
      <c r="B126" s="105"/>
      <c r="C126" s="102"/>
      <c r="D126" s="26" t="s">
        <v>31</v>
      </c>
      <c r="E126" s="66">
        <v>0</v>
      </c>
      <c r="F126" s="66">
        <f t="shared" si="24"/>
        <v>0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103"/>
      <c r="M126" s="154"/>
    </row>
    <row r="127" spans="1:13" ht="51" x14ac:dyDescent="0.25">
      <c r="A127" s="172"/>
      <c r="B127" s="105"/>
      <c r="C127" s="102"/>
      <c r="D127" s="26" t="s">
        <v>32</v>
      </c>
      <c r="E127" s="66">
        <v>0</v>
      </c>
      <c r="F127" s="66">
        <f t="shared" si="24"/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103"/>
      <c r="M127" s="154"/>
    </row>
    <row r="128" spans="1:13" ht="51" x14ac:dyDescent="0.25">
      <c r="A128" s="172"/>
      <c r="B128" s="105"/>
      <c r="C128" s="102"/>
      <c r="D128" s="26" t="s">
        <v>248</v>
      </c>
      <c r="E128" s="66">
        <v>0</v>
      </c>
      <c r="F128" s="66">
        <f t="shared" si="24"/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103"/>
      <c r="M128" s="154"/>
    </row>
    <row r="129" spans="1:13" ht="25.5" x14ac:dyDescent="0.25">
      <c r="A129" s="172"/>
      <c r="B129" s="105"/>
      <c r="C129" s="102"/>
      <c r="D129" s="100" t="s">
        <v>250</v>
      </c>
      <c r="E129" s="66">
        <v>0</v>
      </c>
      <c r="F129" s="66">
        <f t="shared" si="24"/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103"/>
      <c r="M129" s="154"/>
    </row>
    <row r="130" spans="1:13" x14ac:dyDescent="0.25">
      <c r="A130" s="172" t="s">
        <v>338</v>
      </c>
      <c r="B130" s="105" t="s">
        <v>506</v>
      </c>
      <c r="C130" s="102" t="s">
        <v>317</v>
      </c>
      <c r="D130" s="26" t="s">
        <v>28</v>
      </c>
      <c r="E130" s="66">
        <f>SUM(E131:E134)</f>
        <v>2905</v>
      </c>
      <c r="F130" s="66">
        <f>SUM(G130:K130)</f>
        <v>0</v>
      </c>
      <c r="G130" s="66">
        <f>SUM(G131:G134)</f>
        <v>0</v>
      </c>
      <c r="H130" s="66">
        <f t="shared" ref="H130" si="44">SUM(H131:H134)</f>
        <v>0</v>
      </c>
      <c r="I130" s="66">
        <f t="shared" ref="I130" si="45">SUM(I131:I134)</f>
        <v>0</v>
      </c>
      <c r="J130" s="66">
        <f t="shared" ref="J130" si="46">SUM(J131:J134)</f>
        <v>0</v>
      </c>
      <c r="K130" s="66">
        <f t="shared" ref="K130" si="47">SUM(K131:K134)</f>
        <v>0</v>
      </c>
      <c r="L130" s="103" t="s">
        <v>442</v>
      </c>
      <c r="M130" s="154" t="s">
        <v>301</v>
      </c>
    </row>
    <row r="131" spans="1:13" ht="38.25" x14ac:dyDescent="0.25">
      <c r="A131" s="172"/>
      <c r="B131" s="105"/>
      <c r="C131" s="102"/>
      <c r="D131" s="26" t="s">
        <v>31</v>
      </c>
      <c r="E131" s="66">
        <v>0</v>
      </c>
      <c r="F131" s="66">
        <f>SUM(G131:K131)</f>
        <v>0</v>
      </c>
      <c r="G131" s="66">
        <v>0</v>
      </c>
      <c r="H131" s="66">
        <v>0</v>
      </c>
      <c r="I131" s="66">
        <v>0</v>
      </c>
      <c r="J131" s="66">
        <v>0</v>
      </c>
      <c r="K131" s="66">
        <v>0</v>
      </c>
      <c r="L131" s="103"/>
      <c r="M131" s="154"/>
    </row>
    <row r="132" spans="1:13" ht="51" x14ac:dyDescent="0.25">
      <c r="A132" s="172"/>
      <c r="B132" s="105"/>
      <c r="C132" s="102"/>
      <c r="D132" s="26" t="s">
        <v>32</v>
      </c>
      <c r="E132" s="66">
        <v>0</v>
      </c>
      <c r="F132" s="66">
        <f t="shared" ref="F132:F134" si="48">SUM(G132:K132)</f>
        <v>0</v>
      </c>
      <c r="G132" s="66">
        <v>0</v>
      </c>
      <c r="H132" s="66">
        <v>0</v>
      </c>
      <c r="I132" s="66">
        <v>0</v>
      </c>
      <c r="J132" s="66">
        <v>0</v>
      </c>
      <c r="K132" s="66">
        <v>0</v>
      </c>
      <c r="L132" s="103"/>
      <c r="M132" s="154"/>
    </row>
    <row r="133" spans="1:13" ht="51" x14ac:dyDescent="0.25">
      <c r="A133" s="172"/>
      <c r="B133" s="105"/>
      <c r="C133" s="102"/>
      <c r="D133" s="26" t="s">
        <v>248</v>
      </c>
      <c r="E133" s="66">
        <v>2905</v>
      </c>
      <c r="F133" s="66">
        <f t="shared" si="48"/>
        <v>0</v>
      </c>
      <c r="G133" s="66">
        <v>0</v>
      </c>
      <c r="H133" s="66">
        <v>0</v>
      </c>
      <c r="I133" s="66">
        <v>0</v>
      </c>
      <c r="J133" s="66">
        <v>0</v>
      </c>
      <c r="K133" s="66">
        <v>0</v>
      </c>
      <c r="L133" s="103"/>
      <c r="M133" s="154"/>
    </row>
    <row r="134" spans="1:13" ht="25.5" x14ac:dyDescent="0.25">
      <c r="A134" s="172"/>
      <c r="B134" s="105"/>
      <c r="C134" s="102"/>
      <c r="D134" s="100" t="s">
        <v>250</v>
      </c>
      <c r="E134" s="66">
        <v>0</v>
      </c>
      <c r="F134" s="66">
        <f t="shared" si="48"/>
        <v>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103"/>
      <c r="M134" s="154"/>
    </row>
    <row r="135" spans="1:13" x14ac:dyDescent="0.25">
      <c r="A135" s="103" t="s">
        <v>318</v>
      </c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</row>
    <row r="136" spans="1:13" ht="15" customHeight="1" x14ac:dyDescent="0.25">
      <c r="A136" s="172" t="s">
        <v>339</v>
      </c>
      <c r="B136" s="105" t="s">
        <v>507</v>
      </c>
      <c r="C136" s="103" t="s">
        <v>296</v>
      </c>
      <c r="D136" s="26" t="s">
        <v>28</v>
      </c>
      <c r="E136" s="66">
        <f>SUM(E137:E140)</f>
        <v>0</v>
      </c>
      <c r="F136" s="66">
        <f>SUM(G136:K136)</f>
        <v>0</v>
      </c>
      <c r="G136" s="66">
        <f>SUM(G137:G140)</f>
        <v>0</v>
      </c>
      <c r="H136" s="66">
        <f t="shared" ref="H136" si="49">SUM(H137:H140)</f>
        <v>0</v>
      </c>
      <c r="I136" s="66">
        <f t="shared" ref="I136" si="50">SUM(I137:I140)</f>
        <v>0</v>
      </c>
      <c r="J136" s="66">
        <f t="shared" ref="J136" si="51">SUM(J137:J140)</f>
        <v>0</v>
      </c>
      <c r="K136" s="66">
        <f t="shared" ref="K136" si="52">SUM(K137:K140)</f>
        <v>0</v>
      </c>
      <c r="L136" s="103" t="s">
        <v>405</v>
      </c>
      <c r="M136" s="154" t="s">
        <v>300</v>
      </c>
    </row>
    <row r="137" spans="1:13" ht="38.25" x14ac:dyDescent="0.25">
      <c r="A137" s="172"/>
      <c r="B137" s="105"/>
      <c r="C137" s="103"/>
      <c r="D137" s="26" t="s">
        <v>31</v>
      </c>
      <c r="E137" s="66">
        <v>0</v>
      </c>
      <c r="F137" s="66">
        <f>SUM(G137:K137)</f>
        <v>0</v>
      </c>
      <c r="G137" s="66">
        <v>0</v>
      </c>
      <c r="H137" s="66">
        <v>0</v>
      </c>
      <c r="I137" s="66">
        <v>0</v>
      </c>
      <c r="J137" s="66">
        <v>0</v>
      </c>
      <c r="K137" s="66">
        <v>0</v>
      </c>
      <c r="L137" s="103"/>
      <c r="M137" s="154"/>
    </row>
    <row r="138" spans="1:13" ht="51" x14ac:dyDescent="0.25">
      <c r="A138" s="172"/>
      <c r="B138" s="105"/>
      <c r="C138" s="103"/>
      <c r="D138" s="26" t="s">
        <v>32</v>
      </c>
      <c r="E138" s="66">
        <v>0</v>
      </c>
      <c r="F138" s="66">
        <f t="shared" ref="F138:F140" si="53">SUM(G138:K138)</f>
        <v>0</v>
      </c>
      <c r="G138" s="66">
        <v>0</v>
      </c>
      <c r="H138" s="66">
        <v>0</v>
      </c>
      <c r="I138" s="66">
        <v>0</v>
      </c>
      <c r="J138" s="66">
        <v>0</v>
      </c>
      <c r="K138" s="66">
        <v>0</v>
      </c>
      <c r="L138" s="103"/>
      <c r="M138" s="154"/>
    </row>
    <row r="139" spans="1:13" ht="51" x14ac:dyDescent="0.25">
      <c r="A139" s="172"/>
      <c r="B139" s="105"/>
      <c r="C139" s="103"/>
      <c r="D139" s="26" t="s">
        <v>248</v>
      </c>
      <c r="E139" s="66">
        <v>0</v>
      </c>
      <c r="F139" s="66">
        <f t="shared" si="53"/>
        <v>0</v>
      </c>
      <c r="G139" s="66">
        <v>0</v>
      </c>
      <c r="H139" s="66">
        <v>0</v>
      </c>
      <c r="I139" s="66">
        <v>0</v>
      </c>
      <c r="J139" s="66">
        <v>0</v>
      </c>
      <c r="K139" s="66">
        <v>0</v>
      </c>
      <c r="L139" s="103"/>
      <c r="M139" s="154"/>
    </row>
    <row r="140" spans="1:13" ht="25.5" x14ac:dyDescent="0.25">
      <c r="A140" s="172"/>
      <c r="B140" s="105"/>
      <c r="C140" s="103"/>
      <c r="D140" s="100" t="s">
        <v>250</v>
      </c>
      <c r="E140" s="66">
        <v>0</v>
      </c>
      <c r="F140" s="66">
        <f t="shared" si="53"/>
        <v>0</v>
      </c>
      <c r="G140" s="66">
        <v>0</v>
      </c>
      <c r="H140" s="66">
        <v>0</v>
      </c>
      <c r="I140" s="66">
        <v>0</v>
      </c>
      <c r="J140" s="66">
        <v>0</v>
      </c>
      <c r="K140" s="66">
        <v>0</v>
      </c>
      <c r="L140" s="103"/>
      <c r="M140" s="154"/>
    </row>
    <row r="141" spans="1:13" ht="15" customHeight="1" x14ac:dyDescent="0.25">
      <c r="A141" s="172" t="s">
        <v>340</v>
      </c>
      <c r="B141" s="175" t="s">
        <v>558</v>
      </c>
      <c r="C141" s="103" t="s">
        <v>296</v>
      </c>
      <c r="D141" s="26" t="s">
        <v>28</v>
      </c>
      <c r="E141" s="66">
        <f>SUM(E142:E145)</f>
        <v>450</v>
      </c>
      <c r="F141" s="66">
        <f>SUM(G141:K141)</f>
        <v>1500</v>
      </c>
      <c r="G141" s="66">
        <f>SUM(G142:G145)</f>
        <v>1500</v>
      </c>
      <c r="H141" s="66">
        <f t="shared" ref="H141" si="54">SUM(H142:H145)</f>
        <v>0</v>
      </c>
      <c r="I141" s="66">
        <f t="shared" ref="I141" si="55">SUM(I142:I145)</f>
        <v>0</v>
      </c>
      <c r="J141" s="66">
        <f t="shared" ref="J141" si="56">SUM(J142:J145)</f>
        <v>0</v>
      </c>
      <c r="K141" s="66">
        <f t="shared" ref="K141" si="57">SUM(K142:K145)</f>
        <v>0</v>
      </c>
      <c r="L141" s="103" t="s">
        <v>405</v>
      </c>
      <c r="M141" s="154" t="s">
        <v>300</v>
      </c>
    </row>
    <row r="142" spans="1:13" ht="38.25" x14ac:dyDescent="0.25">
      <c r="A142" s="172"/>
      <c r="B142" s="175"/>
      <c r="C142" s="103"/>
      <c r="D142" s="26" t="s">
        <v>31</v>
      </c>
      <c r="E142" s="66">
        <v>0</v>
      </c>
      <c r="F142" s="66">
        <f>SUM(G142:K142)</f>
        <v>0</v>
      </c>
      <c r="G142" s="66">
        <v>0</v>
      </c>
      <c r="H142" s="66">
        <v>0</v>
      </c>
      <c r="I142" s="66">
        <v>0</v>
      </c>
      <c r="J142" s="66">
        <v>0</v>
      </c>
      <c r="K142" s="66">
        <v>0</v>
      </c>
      <c r="L142" s="103"/>
      <c r="M142" s="154"/>
    </row>
    <row r="143" spans="1:13" ht="51" x14ac:dyDescent="0.25">
      <c r="A143" s="172"/>
      <c r="B143" s="175"/>
      <c r="C143" s="103"/>
      <c r="D143" s="26" t="s">
        <v>32</v>
      </c>
      <c r="E143" s="66">
        <v>450</v>
      </c>
      <c r="F143" s="66">
        <f t="shared" ref="F143:F145" si="58">SUM(G143:K143)</f>
        <v>1500</v>
      </c>
      <c r="G143" s="66">
        <v>1500</v>
      </c>
      <c r="H143" s="66">
        <v>0</v>
      </c>
      <c r="I143" s="66">
        <v>0</v>
      </c>
      <c r="J143" s="66">
        <v>0</v>
      </c>
      <c r="K143" s="66">
        <v>0</v>
      </c>
      <c r="L143" s="103"/>
      <c r="M143" s="154"/>
    </row>
    <row r="144" spans="1:13" ht="51" x14ac:dyDescent="0.25">
      <c r="A144" s="172"/>
      <c r="B144" s="175"/>
      <c r="C144" s="103"/>
      <c r="D144" s="26" t="s">
        <v>248</v>
      </c>
      <c r="E144" s="66">
        <v>0</v>
      </c>
      <c r="F144" s="66">
        <f t="shared" si="58"/>
        <v>0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103"/>
      <c r="M144" s="154"/>
    </row>
    <row r="145" spans="1:13" ht="25.5" x14ac:dyDescent="0.25">
      <c r="A145" s="172"/>
      <c r="B145" s="175"/>
      <c r="C145" s="103"/>
      <c r="D145" s="100" t="s">
        <v>250</v>
      </c>
      <c r="E145" s="66">
        <v>0</v>
      </c>
      <c r="F145" s="66">
        <f t="shared" si="58"/>
        <v>0</v>
      </c>
      <c r="G145" s="66">
        <v>0</v>
      </c>
      <c r="H145" s="66">
        <v>0</v>
      </c>
      <c r="I145" s="66">
        <v>0</v>
      </c>
      <c r="J145" s="66">
        <v>0</v>
      </c>
      <c r="K145" s="66">
        <v>0</v>
      </c>
      <c r="L145" s="103"/>
      <c r="M145" s="154"/>
    </row>
    <row r="146" spans="1:13" x14ac:dyDescent="0.25">
      <c r="A146" s="103" t="s">
        <v>319</v>
      </c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</row>
    <row r="147" spans="1:13" ht="15" customHeight="1" x14ac:dyDescent="0.25">
      <c r="A147" s="172" t="s">
        <v>341</v>
      </c>
      <c r="B147" s="105" t="s">
        <v>508</v>
      </c>
      <c r="C147" s="103" t="s">
        <v>296</v>
      </c>
      <c r="D147" s="26" t="s">
        <v>28</v>
      </c>
      <c r="E147" s="66">
        <f>SUM(E148:E151)</f>
        <v>5140</v>
      </c>
      <c r="F147" s="66">
        <f>SUM(G147:K147)</f>
        <v>0</v>
      </c>
      <c r="G147" s="66">
        <f>SUM(G148:G151)</f>
        <v>0</v>
      </c>
      <c r="H147" s="66">
        <f t="shared" ref="H147" si="59">SUM(H148:H151)</f>
        <v>0</v>
      </c>
      <c r="I147" s="66">
        <f t="shared" ref="I147" si="60">SUM(I148:I151)</f>
        <v>0</v>
      </c>
      <c r="J147" s="66">
        <f t="shared" ref="J147" si="61">SUM(J148:J151)</f>
        <v>0</v>
      </c>
      <c r="K147" s="66">
        <f t="shared" ref="K147" si="62">SUM(K148:K151)</f>
        <v>0</v>
      </c>
      <c r="L147" s="103" t="s">
        <v>405</v>
      </c>
      <c r="M147" s="154" t="s">
        <v>320</v>
      </c>
    </row>
    <row r="148" spans="1:13" ht="38.25" x14ac:dyDescent="0.25">
      <c r="A148" s="172"/>
      <c r="B148" s="105"/>
      <c r="C148" s="103"/>
      <c r="D148" s="26" t="s">
        <v>31</v>
      </c>
      <c r="E148" s="66">
        <v>0</v>
      </c>
      <c r="F148" s="66">
        <f>SUM(G148:K148)</f>
        <v>0</v>
      </c>
      <c r="G148" s="66">
        <v>0</v>
      </c>
      <c r="H148" s="66">
        <v>0</v>
      </c>
      <c r="I148" s="66">
        <v>0</v>
      </c>
      <c r="J148" s="66">
        <v>0</v>
      </c>
      <c r="K148" s="66">
        <v>0</v>
      </c>
      <c r="L148" s="103"/>
      <c r="M148" s="154"/>
    </row>
    <row r="149" spans="1:13" ht="51" x14ac:dyDescent="0.25">
      <c r="A149" s="172"/>
      <c r="B149" s="105"/>
      <c r="C149" s="103"/>
      <c r="D149" s="26" t="s">
        <v>32</v>
      </c>
      <c r="E149" s="66">
        <v>0</v>
      </c>
      <c r="F149" s="66">
        <f>SUM(G149:K149)</f>
        <v>0</v>
      </c>
      <c r="G149" s="66">
        <v>0</v>
      </c>
      <c r="H149" s="66">
        <v>0</v>
      </c>
      <c r="I149" s="66">
        <v>0</v>
      </c>
      <c r="J149" s="66">
        <v>0</v>
      </c>
      <c r="K149" s="66">
        <v>0</v>
      </c>
      <c r="L149" s="103"/>
      <c r="M149" s="154"/>
    </row>
    <row r="150" spans="1:13" ht="51" x14ac:dyDescent="0.25">
      <c r="A150" s="172"/>
      <c r="B150" s="105"/>
      <c r="C150" s="103"/>
      <c r="D150" s="26" t="s">
        <v>248</v>
      </c>
      <c r="E150" s="66">
        <v>5140</v>
      </c>
      <c r="F150" s="66">
        <f t="shared" ref="F150:F151" si="63">SUM(G150:K150)</f>
        <v>0</v>
      </c>
      <c r="G150" s="66">
        <v>0</v>
      </c>
      <c r="H150" s="66">
        <v>0</v>
      </c>
      <c r="I150" s="66">
        <v>0</v>
      </c>
      <c r="J150" s="66">
        <v>0</v>
      </c>
      <c r="K150" s="66">
        <v>0</v>
      </c>
      <c r="L150" s="103"/>
      <c r="M150" s="154"/>
    </row>
    <row r="151" spans="1:13" ht="25.5" x14ac:dyDescent="0.25">
      <c r="A151" s="172"/>
      <c r="B151" s="105"/>
      <c r="C151" s="103"/>
      <c r="D151" s="100" t="s">
        <v>250</v>
      </c>
      <c r="E151" s="66">
        <v>0</v>
      </c>
      <c r="F151" s="66">
        <f t="shared" si="63"/>
        <v>0</v>
      </c>
      <c r="G151" s="66">
        <v>0</v>
      </c>
      <c r="H151" s="66">
        <v>0</v>
      </c>
      <c r="I151" s="66">
        <v>0</v>
      </c>
      <c r="J151" s="66">
        <v>0</v>
      </c>
      <c r="K151" s="66">
        <v>0</v>
      </c>
      <c r="L151" s="103"/>
      <c r="M151" s="154"/>
    </row>
    <row r="152" spans="1:13" ht="15" customHeight="1" x14ac:dyDescent="0.25">
      <c r="A152" s="172" t="s">
        <v>540</v>
      </c>
      <c r="B152" s="105" t="s">
        <v>509</v>
      </c>
      <c r="C152" s="103" t="s">
        <v>296</v>
      </c>
      <c r="D152" s="26" t="s">
        <v>28</v>
      </c>
      <c r="E152" s="66">
        <f>SUM(E153:E156)</f>
        <v>22131</v>
      </c>
      <c r="F152" s="66">
        <f>SUM(G152:K152)</f>
        <v>0</v>
      </c>
      <c r="G152" s="66">
        <f>SUM(G153:G156)</f>
        <v>0</v>
      </c>
      <c r="H152" s="66">
        <f t="shared" ref="H152" si="64">SUM(H153:H156)</f>
        <v>0</v>
      </c>
      <c r="I152" s="66">
        <f t="shared" ref="I152" si="65">SUM(I153:I156)</f>
        <v>0</v>
      </c>
      <c r="J152" s="66">
        <f t="shared" ref="J152" si="66">SUM(J153:J156)</f>
        <v>0</v>
      </c>
      <c r="K152" s="66">
        <f t="shared" ref="K152" si="67">SUM(K153:K156)</f>
        <v>0</v>
      </c>
      <c r="L152" s="103" t="s">
        <v>405</v>
      </c>
      <c r="M152" s="154" t="s">
        <v>321</v>
      </c>
    </row>
    <row r="153" spans="1:13" ht="38.25" x14ac:dyDescent="0.25">
      <c r="A153" s="172"/>
      <c r="B153" s="105"/>
      <c r="C153" s="103"/>
      <c r="D153" s="26" t="s">
        <v>31</v>
      </c>
      <c r="E153" s="66">
        <v>0</v>
      </c>
      <c r="F153" s="66">
        <f t="shared" ref="F153:F161" si="68">SUM(G153:K153)</f>
        <v>0</v>
      </c>
      <c r="G153" s="66">
        <v>0</v>
      </c>
      <c r="H153" s="66">
        <v>0</v>
      </c>
      <c r="I153" s="66">
        <v>0</v>
      </c>
      <c r="J153" s="66">
        <v>0</v>
      </c>
      <c r="K153" s="66">
        <v>0</v>
      </c>
      <c r="L153" s="103"/>
      <c r="M153" s="154"/>
    </row>
    <row r="154" spans="1:13" ht="51" x14ac:dyDescent="0.25">
      <c r="A154" s="172"/>
      <c r="B154" s="105"/>
      <c r="C154" s="103"/>
      <c r="D154" s="26" t="s">
        <v>32</v>
      </c>
      <c r="E154" s="66">
        <v>0</v>
      </c>
      <c r="F154" s="66">
        <f t="shared" si="68"/>
        <v>0</v>
      </c>
      <c r="G154" s="66">
        <v>0</v>
      </c>
      <c r="H154" s="66">
        <v>0</v>
      </c>
      <c r="I154" s="66">
        <v>0</v>
      </c>
      <c r="J154" s="66">
        <v>0</v>
      </c>
      <c r="K154" s="66">
        <v>0</v>
      </c>
      <c r="L154" s="103"/>
      <c r="M154" s="154"/>
    </row>
    <row r="155" spans="1:13" ht="51" x14ac:dyDescent="0.25">
      <c r="A155" s="172"/>
      <c r="B155" s="105"/>
      <c r="C155" s="103"/>
      <c r="D155" s="26" t="s">
        <v>248</v>
      </c>
      <c r="E155" s="66">
        <v>22131</v>
      </c>
      <c r="F155" s="66">
        <f t="shared" si="68"/>
        <v>0</v>
      </c>
      <c r="G155" s="66">
        <v>0</v>
      </c>
      <c r="H155" s="66">
        <v>0</v>
      </c>
      <c r="I155" s="66">
        <v>0</v>
      </c>
      <c r="J155" s="66">
        <v>0</v>
      </c>
      <c r="K155" s="66">
        <v>0</v>
      </c>
      <c r="L155" s="103"/>
      <c r="M155" s="154"/>
    </row>
    <row r="156" spans="1:13" ht="25.5" x14ac:dyDescent="0.25">
      <c r="A156" s="172"/>
      <c r="B156" s="105"/>
      <c r="C156" s="103"/>
      <c r="D156" s="100" t="s">
        <v>250</v>
      </c>
      <c r="E156" s="66">
        <v>0</v>
      </c>
      <c r="F156" s="66">
        <f t="shared" si="68"/>
        <v>0</v>
      </c>
      <c r="G156" s="66">
        <v>0</v>
      </c>
      <c r="H156" s="66">
        <v>0</v>
      </c>
      <c r="I156" s="66">
        <v>0</v>
      </c>
      <c r="J156" s="66">
        <v>0</v>
      </c>
      <c r="K156" s="66">
        <v>0</v>
      </c>
      <c r="L156" s="103"/>
      <c r="M156" s="154"/>
    </row>
    <row r="157" spans="1:13" ht="15" customHeight="1" x14ac:dyDescent="0.25">
      <c r="A157" s="172">
        <v>3</v>
      </c>
      <c r="B157" s="105" t="s">
        <v>354</v>
      </c>
      <c r="C157" s="103" t="s">
        <v>296</v>
      </c>
      <c r="D157" s="26" t="s">
        <v>28</v>
      </c>
      <c r="E157" s="66">
        <f>SUM(E158:E161)</f>
        <v>33194</v>
      </c>
      <c r="F157" s="66">
        <f>SUM(G157:K157)</f>
        <v>144214</v>
      </c>
      <c r="G157" s="66">
        <f>SUM(G158:G161)</f>
        <v>23482</v>
      </c>
      <c r="H157" s="66">
        <f t="shared" ref="H157:K157" si="69">SUM(H158:H161)</f>
        <v>29517</v>
      </c>
      <c r="I157" s="66">
        <f t="shared" si="69"/>
        <v>29870</v>
      </c>
      <c r="J157" s="66">
        <f t="shared" si="69"/>
        <v>30388</v>
      </c>
      <c r="K157" s="66">
        <f t="shared" si="69"/>
        <v>30957</v>
      </c>
      <c r="L157" s="103" t="s">
        <v>405</v>
      </c>
      <c r="M157" s="154" t="s">
        <v>322</v>
      </c>
    </row>
    <row r="158" spans="1:13" ht="38.25" x14ac:dyDescent="0.25">
      <c r="A158" s="172"/>
      <c r="B158" s="105"/>
      <c r="C158" s="103"/>
      <c r="D158" s="26" t="s">
        <v>31</v>
      </c>
      <c r="E158" s="66">
        <f>E164+E170</f>
        <v>0</v>
      </c>
      <c r="F158" s="66">
        <f t="shared" si="68"/>
        <v>0</v>
      </c>
      <c r="G158" s="66">
        <f>G164+G170</f>
        <v>0</v>
      </c>
      <c r="H158" s="66">
        <f t="shared" ref="H158:K158" si="70">H164+H170</f>
        <v>0</v>
      </c>
      <c r="I158" s="66">
        <f t="shared" si="70"/>
        <v>0</v>
      </c>
      <c r="J158" s="66">
        <f t="shared" si="70"/>
        <v>0</v>
      </c>
      <c r="K158" s="66">
        <f t="shared" si="70"/>
        <v>0</v>
      </c>
      <c r="L158" s="103"/>
      <c r="M158" s="154"/>
    </row>
    <row r="159" spans="1:13" ht="51" x14ac:dyDescent="0.25">
      <c r="A159" s="172"/>
      <c r="B159" s="105"/>
      <c r="C159" s="103"/>
      <c r="D159" s="26" t="s">
        <v>32</v>
      </c>
      <c r="E159" s="89">
        <f t="shared" ref="E159:E161" si="71">E165+E171</f>
        <v>0</v>
      </c>
      <c r="F159" s="66">
        <f t="shared" si="68"/>
        <v>0</v>
      </c>
      <c r="G159" s="66">
        <f t="shared" ref="G159:K161" si="72">G165+G171</f>
        <v>0</v>
      </c>
      <c r="H159" s="66">
        <f t="shared" si="72"/>
        <v>0</v>
      </c>
      <c r="I159" s="66">
        <f t="shared" si="72"/>
        <v>0</v>
      </c>
      <c r="J159" s="66">
        <f t="shared" si="72"/>
        <v>0</v>
      </c>
      <c r="K159" s="66">
        <f t="shared" si="72"/>
        <v>0</v>
      </c>
      <c r="L159" s="103"/>
      <c r="M159" s="154"/>
    </row>
    <row r="160" spans="1:13" ht="51" x14ac:dyDescent="0.25">
      <c r="A160" s="172"/>
      <c r="B160" s="105"/>
      <c r="C160" s="103"/>
      <c r="D160" s="26" t="s">
        <v>248</v>
      </c>
      <c r="E160" s="89">
        <f t="shared" si="71"/>
        <v>29303</v>
      </c>
      <c r="F160" s="66">
        <f t="shared" si="68"/>
        <v>119364</v>
      </c>
      <c r="G160" s="66">
        <f t="shared" si="72"/>
        <v>20482</v>
      </c>
      <c r="H160" s="66">
        <f>H166+H172</f>
        <v>24809</v>
      </c>
      <c r="I160" s="66">
        <f t="shared" si="72"/>
        <v>24691</v>
      </c>
      <c r="J160" s="66">
        <f t="shared" si="72"/>
        <v>24691</v>
      </c>
      <c r="K160" s="66">
        <f t="shared" si="72"/>
        <v>24691</v>
      </c>
      <c r="L160" s="103"/>
      <c r="M160" s="154"/>
    </row>
    <row r="161" spans="1:13" ht="25.5" x14ac:dyDescent="0.25">
      <c r="A161" s="172"/>
      <c r="B161" s="105"/>
      <c r="C161" s="103"/>
      <c r="D161" s="100" t="s">
        <v>250</v>
      </c>
      <c r="E161" s="89">
        <f t="shared" si="71"/>
        <v>3891</v>
      </c>
      <c r="F161" s="66">
        <f t="shared" si="68"/>
        <v>24850</v>
      </c>
      <c r="G161" s="66">
        <f t="shared" si="72"/>
        <v>3000</v>
      </c>
      <c r="H161" s="66">
        <f t="shared" si="72"/>
        <v>4708</v>
      </c>
      <c r="I161" s="66">
        <f t="shared" si="72"/>
        <v>5179</v>
      </c>
      <c r="J161" s="66">
        <f t="shared" si="72"/>
        <v>5697</v>
      </c>
      <c r="K161" s="66">
        <f t="shared" si="72"/>
        <v>6266</v>
      </c>
      <c r="L161" s="103"/>
      <c r="M161" s="154"/>
    </row>
    <row r="162" spans="1:13" x14ac:dyDescent="0.25">
      <c r="A162" s="103" t="s">
        <v>298</v>
      </c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</row>
    <row r="163" spans="1:13" ht="15" customHeight="1" x14ac:dyDescent="0.25">
      <c r="A163" s="172" t="s">
        <v>109</v>
      </c>
      <c r="B163" s="105" t="s">
        <v>355</v>
      </c>
      <c r="C163" s="103" t="s">
        <v>296</v>
      </c>
      <c r="D163" s="26" t="s">
        <v>28</v>
      </c>
      <c r="E163" s="66">
        <f>SUM(E164:E167)</f>
        <v>27736</v>
      </c>
      <c r="F163" s="66">
        <f>SUM(G163:K163)</f>
        <v>144214</v>
      </c>
      <c r="G163" s="66">
        <f>SUM(G164:G167)</f>
        <v>23482</v>
      </c>
      <c r="H163" s="66">
        <f t="shared" ref="H163:K163" si="73">SUM(H164:H167)</f>
        <v>29517</v>
      </c>
      <c r="I163" s="66">
        <f t="shared" si="73"/>
        <v>29870</v>
      </c>
      <c r="J163" s="66">
        <f t="shared" si="73"/>
        <v>30388</v>
      </c>
      <c r="K163" s="66">
        <f t="shared" si="73"/>
        <v>30957</v>
      </c>
      <c r="L163" s="103" t="s">
        <v>405</v>
      </c>
      <c r="M163" s="154" t="s">
        <v>323</v>
      </c>
    </row>
    <row r="164" spans="1:13" ht="38.25" x14ac:dyDescent="0.25">
      <c r="A164" s="172"/>
      <c r="B164" s="105"/>
      <c r="C164" s="103"/>
      <c r="D164" s="26" t="s">
        <v>31</v>
      </c>
      <c r="E164" s="66">
        <v>0</v>
      </c>
      <c r="F164" s="66">
        <f>SUM(G164:K164)</f>
        <v>0</v>
      </c>
      <c r="G164" s="66">
        <v>0</v>
      </c>
      <c r="H164" s="66">
        <v>0</v>
      </c>
      <c r="I164" s="66">
        <v>0</v>
      </c>
      <c r="J164" s="66">
        <v>0</v>
      </c>
      <c r="K164" s="66">
        <v>0</v>
      </c>
      <c r="L164" s="103"/>
      <c r="M164" s="154"/>
    </row>
    <row r="165" spans="1:13" ht="51" x14ac:dyDescent="0.25">
      <c r="A165" s="172"/>
      <c r="B165" s="105"/>
      <c r="C165" s="103"/>
      <c r="D165" s="26" t="s">
        <v>32</v>
      </c>
      <c r="E165" s="66">
        <v>0</v>
      </c>
      <c r="F165" s="66">
        <f t="shared" ref="F165:F167" si="74">SUM(G165:K165)</f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103"/>
      <c r="M165" s="154"/>
    </row>
    <row r="166" spans="1:13" ht="51" x14ac:dyDescent="0.25">
      <c r="A166" s="172"/>
      <c r="B166" s="105"/>
      <c r="C166" s="103"/>
      <c r="D166" s="26" t="s">
        <v>248</v>
      </c>
      <c r="E166" s="66">
        <v>23845</v>
      </c>
      <c r="F166" s="66">
        <f t="shared" si="74"/>
        <v>119364</v>
      </c>
      <c r="G166" s="67">
        <v>20482</v>
      </c>
      <c r="H166" s="67">
        <v>24809</v>
      </c>
      <c r="I166" s="66">
        <v>24691</v>
      </c>
      <c r="J166" s="66">
        <v>24691</v>
      </c>
      <c r="K166" s="66">
        <v>24691</v>
      </c>
      <c r="L166" s="103"/>
      <c r="M166" s="154"/>
    </row>
    <row r="167" spans="1:13" ht="25.5" x14ac:dyDescent="0.25">
      <c r="A167" s="172"/>
      <c r="B167" s="105"/>
      <c r="C167" s="103"/>
      <c r="D167" s="100" t="s">
        <v>250</v>
      </c>
      <c r="E167" s="66">
        <v>3891</v>
      </c>
      <c r="F167" s="66">
        <f t="shared" si="74"/>
        <v>24850</v>
      </c>
      <c r="G167" s="66">
        <v>3000</v>
      </c>
      <c r="H167" s="66">
        <v>4708</v>
      </c>
      <c r="I167" s="66">
        <v>5179</v>
      </c>
      <c r="J167" s="66">
        <v>5697</v>
      </c>
      <c r="K167" s="66">
        <v>6266</v>
      </c>
      <c r="L167" s="103"/>
      <c r="M167" s="154"/>
    </row>
    <row r="168" spans="1:13" x14ac:dyDescent="0.25">
      <c r="A168" s="103" t="s">
        <v>324</v>
      </c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</row>
    <row r="169" spans="1:13" ht="15" customHeight="1" x14ac:dyDescent="0.25">
      <c r="A169" s="172" t="s">
        <v>342</v>
      </c>
      <c r="B169" s="105" t="s">
        <v>356</v>
      </c>
      <c r="C169" s="103" t="s">
        <v>296</v>
      </c>
      <c r="D169" s="26" t="s">
        <v>28</v>
      </c>
      <c r="E169" s="66">
        <f>SUM(E170:E173)</f>
        <v>5458</v>
      </c>
      <c r="F169" s="66">
        <f>SUM(G169:K169)</f>
        <v>0</v>
      </c>
      <c r="G169" s="66">
        <f>SUM(G170:G173)</f>
        <v>0</v>
      </c>
      <c r="H169" s="66">
        <f t="shared" ref="H169:K169" si="75">SUM(H170:H173)</f>
        <v>0</v>
      </c>
      <c r="I169" s="66">
        <f t="shared" si="75"/>
        <v>0</v>
      </c>
      <c r="J169" s="66">
        <f t="shared" si="75"/>
        <v>0</v>
      </c>
      <c r="K169" s="66">
        <f t="shared" si="75"/>
        <v>0</v>
      </c>
      <c r="L169" s="103" t="s">
        <v>405</v>
      </c>
      <c r="M169" s="154" t="s">
        <v>323</v>
      </c>
    </row>
    <row r="170" spans="1:13" ht="38.25" x14ac:dyDescent="0.25">
      <c r="A170" s="172"/>
      <c r="B170" s="105"/>
      <c r="C170" s="103"/>
      <c r="D170" s="26" t="s">
        <v>31</v>
      </c>
      <c r="E170" s="66">
        <v>0</v>
      </c>
      <c r="F170" s="66">
        <f t="shared" ref="F170:F178" si="76">SUM(G170:K170)</f>
        <v>0</v>
      </c>
      <c r="G170" s="66">
        <v>0</v>
      </c>
      <c r="H170" s="66">
        <v>0</v>
      </c>
      <c r="I170" s="66">
        <v>0</v>
      </c>
      <c r="J170" s="66">
        <v>0</v>
      </c>
      <c r="K170" s="66">
        <v>0</v>
      </c>
      <c r="L170" s="103"/>
      <c r="M170" s="154"/>
    </row>
    <row r="171" spans="1:13" ht="51" x14ac:dyDescent="0.25">
      <c r="A171" s="172"/>
      <c r="B171" s="105"/>
      <c r="C171" s="103"/>
      <c r="D171" s="26" t="s">
        <v>32</v>
      </c>
      <c r="E171" s="66">
        <v>0</v>
      </c>
      <c r="F171" s="66">
        <f t="shared" si="76"/>
        <v>0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103"/>
      <c r="M171" s="154"/>
    </row>
    <row r="172" spans="1:13" ht="51" x14ac:dyDescent="0.25">
      <c r="A172" s="172"/>
      <c r="B172" s="105"/>
      <c r="C172" s="103"/>
      <c r="D172" s="26" t="s">
        <v>248</v>
      </c>
      <c r="E172" s="66">
        <v>5458</v>
      </c>
      <c r="F172" s="66">
        <f t="shared" si="76"/>
        <v>0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103"/>
      <c r="M172" s="154"/>
    </row>
    <row r="173" spans="1:13" ht="25.5" x14ac:dyDescent="0.25">
      <c r="A173" s="172"/>
      <c r="B173" s="105"/>
      <c r="C173" s="103"/>
      <c r="D173" s="100" t="s">
        <v>250</v>
      </c>
      <c r="E173" s="66">
        <v>0</v>
      </c>
      <c r="F173" s="66">
        <f t="shared" si="76"/>
        <v>0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103"/>
      <c r="M173" s="154"/>
    </row>
    <row r="174" spans="1:13" ht="15" customHeight="1" x14ac:dyDescent="0.25">
      <c r="A174" s="172">
        <v>4</v>
      </c>
      <c r="B174" s="105" t="s">
        <v>357</v>
      </c>
      <c r="C174" s="103" t="s">
        <v>296</v>
      </c>
      <c r="D174" s="26" t="s">
        <v>28</v>
      </c>
      <c r="E174" s="66">
        <f>SUM(E175:E178)</f>
        <v>1020497</v>
      </c>
      <c r="F174" s="66">
        <f t="shared" si="76"/>
        <v>4286880</v>
      </c>
      <c r="G174" s="66">
        <f>SUM(G175:G178)</f>
        <v>766455</v>
      </c>
      <c r="H174" s="66">
        <f t="shared" ref="H174:K174" si="77">SUM(H175:H178)</f>
        <v>862089</v>
      </c>
      <c r="I174" s="66">
        <f t="shared" si="77"/>
        <v>871474</v>
      </c>
      <c r="J174" s="66">
        <f t="shared" si="77"/>
        <v>885640</v>
      </c>
      <c r="K174" s="66">
        <f t="shared" si="77"/>
        <v>901222</v>
      </c>
      <c r="L174" s="103" t="s">
        <v>405</v>
      </c>
      <c r="M174" s="154" t="s">
        <v>322</v>
      </c>
    </row>
    <row r="175" spans="1:13" ht="38.25" x14ac:dyDescent="0.25">
      <c r="A175" s="172"/>
      <c r="B175" s="105"/>
      <c r="C175" s="103"/>
      <c r="D175" s="26" t="s">
        <v>31</v>
      </c>
      <c r="E175" s="66">
        <f>E181+E191+E196+E207</f>
        <v>0</v>
      </c>
      <c r="F175" s="66">
        <f t="shared" si="76"/>
        <v>0</v>
      </c>
      <c r="G175" s="66">
        <f>G181+G191+G196+G207</f>
        <v>0</v>
      </c>
      <c r="H175" s="66">
        <f t="shared" ref="H175:K175" si="78">H181+H191+H196+H207</f>
        <v>0</v>
      </c>
      <c r="I175" s="66">
        <f t="shared" si="78"/>
        <v>0</v>
      </c>
      <c r="J175" s="66">
        <f t="shared" si="78"/>
        <v>0</v>
      </c>
      <c r="K175" s="66">
        <f t="shared" si="78"/>
        <v>0</v>
      </c>
      <c r="L175" s="103"/>
      <c r="M175" s="154"/>
    </row>
    <row r="176" spans="1:13" ht="51" x14ac:dyDescent="0.25">
      <c r="A176" s="172"/>
      <c r="B176" s="105"/>
      <c r="C176" s="103"/>
      <c r="D176" s="26" t="s">
        <v>32</v>
      </c>
      <c r="E176" s="89">
        <f t="shared" ref="E176:E178" si="79">E182+E192+E197+E208</f>
        <v>0</v>
      </c>
      <c r="F176" s="66">
        <f t="shared" si="76"/>
        <v>0</v>
      </c>
      <c r="G176" s="66">
        <f t="shared" ref="G176:K178" si="80">G182+G192+G197+G208</f>
        <v>0</v>
      </c>
      <c r="H176" s="66">
        <f t="shared" si="80"/>
        <v>0</v>
      </c>
      <c r="I176" s="66">
        <f t="shared" si="80"/>
        <v>0</v>
      </c>
      <c r="J176" s="66">
        <f t="shared" si="80"/>
        <v>0</v>
      </c>
      <c r="K176" s="66">
        <f t="shared" si="80"/>
        <v>0</v>
      </c>
      <c r="L176" s="103"/>
      <c r="M176" s="154"/>
    </row>
    <row r="177" spans="1:13" ht="51" x14ac:dyDescent="0.25">
      <c r="A177" s="172"/>
      <c r="B177" s="105"/>
      <c r="C177" s="103"/>
      <c r="D177" s="26" t="s">
        <v>248</v>
      </c>
      <c r="E177" s="89">
        <f t="shared" si="79"/>
        <v>914068</v>
      </c>
      <c r="F177" s="66">
        <f t="shared" si="76"/>
        <v>3576549</v>
      </c>
      <c r="G177" s="66">
        <f t="shared" si="80"/>
        <v>653788</v>
      </c>
      <c r="H177" s="66">
        <f t="shared" si="80"/>
        <v>733310</v>
      </c>
      <c r="I177" s="66">
        <f t="shared" si="80"/>
        <v>729817</v>
      </c>
      <c r="J177" s="66">
        <f t="shared" si="80"/>
        <v>729817</v>
      </c>
      <c r="K177" s="66">
        <f>K183+K193+K198+K209</f>
        <v>729817</v>
      </c>
      <c r="L177" s="103"/>
      <c r="M177" s="154"/>
    </row>
    <row r="178" spans="1:13" ht="25.5" x14ac:dyDescent="0.25">
      <c r="A178" s="172"/>
      <c r="B178" s="105"/>
      <c r="C178" s="103"/>
      <c r="D178" s="100" t="s">
        <v>250</v>
      </c>
      <c r="E178" s="89">
        <f t="shared" si="79"/>
        <v>106429</v>
      </c>
      <c r="F178" s="66">
        <f t="shared" si="76"/>
        <v>710331</v>
      </c>
      <c r="G178" s="66">
        <f t="shared" si="80"/>
        <v>112667</v>
      </c>
      <c r="H178" s="66">
        <f t="shared" si="80"/>
        <v>128779</v>
      </c>
      <c r="I178" s="66">
        <f t="shared" si="80"/>
        <v>141657</v>
      </c>
      <c r="J178" s="66">
        <f t="shared" si="80"/>
        <v>155823</v>
      </c>
      <c r="K178" s="66">
        <f t="shared" si="80"/>
        <v>171405</v>
      </c>
      <c r="L178" s="103"/>
      <c r="M178" s="154"/>
    </row>
    <row r="179" spans="1:13" x14ac:dyDescent="0.25">
      <c r="A179" s="103" t="s">
        <v>298</v>
      </c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</row>
    <row r="180" spans="1:13" ht="15" customHeight="1" x14ac:dyDescent="0.25">
      <c r="A180" s="172" t="s">
        <v>110</v>
      </c>
      <c r="B180" s="105" t="s">
        <v>358</v>
      </c>
      <c r="C180" s="103" t="s">
        <v>296</v>
      </c>
      <c r="D180" s="26" t="s">
        <v>28</v>
      </c>
      <c r="E180" s="66">
        <f>SUM(E181:E184)</f>
        <v>378691</v>
      </c>
      <c r="F180" s="66">
        <f>SUM(G180:K180)</f>
        <v>2052583</v>
      </c>
      <c r="G180" s="66">
        <f>SUM(G181:G184)</f>
        <v>372376</v>
      </c>
      <c r="H180" s="66">
        <f t="shared" ref="H180:K180" si="81">SUM(H181:H184)</f>
        <v>407366</v>
      </c>
      <c r="I180" s="66">
        <f t="shared" si="81"/>
        <v>414469</v>
      </c>
      <c r="J180" s="66">
        <f t="shared" si="81"/>
        <v>423964</v>
      </c>
      <c r="K180" s="66">
        <f t="shared" si="81"/>
        <v>434408</v>
      </c>
      <c r="L180" s="103" t="s">
        <v>405</v>
      </c>
      <c r="M180" s="154" t="s">
        <v>325</v>
      </c>
    </row>
    <row r="181" spans="1:13" ht="38.25" x14ac:dyDescent="0.25">
      <c r="A181" s="172"/>
      <c r="B181" s="105"/>
      <c r="C181" s="103"/>
      <c r="D181" s="26" t="s">
        <v>31</v>
      </c>
      <c r="E181" s="66">
        <v>0</v>
      </c>
      <c r="F181" s="66">
        <f t="shared" ref="F181:F204" si="82">SUM(G181:K181)</f>
        <v>0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103"/>
      <c r="M181" s="154"/>
    </row>
    <row r="182" spans="1:13" ht="51" x14ac:dyDescent="0.25">
      <c r="A182" s="172"/>
      <c r="B182" s="105"/>
      <c r="C182" s="103"/>
      <c r="D182" s="26" t="s">
        <v>32</v>
      </c>
      <c r="E182" s="66">
        <v>0</v>
      </c>
      <c r="F182" s="66">
        <f t="shared" si="82"/>
        <v>0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103"/>
      <c r="M182" s="154"/>
    </row>
    <row r="183" spans="1:13" ht="51" x14ac:dyDescent="0.25">
      <c r="A183" s="172"/>
      <c r="B183" s="105"/>
      <c r="C183" s="103"/>
      <c r="D183" s="26" t="s">
        <v>248</v>
      </c>
      <c r="E183" s="66">
        <v>307354</v>
      </c>
      <c r="F183" s="66">
        <f t="shared" si="82"/>
        <v>1572514</v>
      </c>
      <c r="G183" s="67">
        <v>292909</v>
      </c>
      <c r="H183" s="67">
        <v>321048</v>
      </c>
      <c r="I183" s="66">
        <v>319519</v>
      </c>
      <c r="J183" s="66">
        <v>319519</v>
      </c>
      <c r="K183" s="66">
        <v>319519</v>
      </c>
      <c r="L183" s="103"/>
      <c r="M183" s="154"/>
    </row>
    <row r="184" spans="1:13" ht="25.5" x14ac:dyDescent="0.25">
      <c r="A184" s="172"/>
      <c r="B184" s="105"/>
      <c r="C184" s="103"/>
      <c r="D184" s="100" t="s">
        <v>250</v>
      </c>
      <c r="E184" s="66">
        <v>71337</v>
      </c>
      <c r="F184" s="66">
        <f t="shared" si="82"/>
        <v>480069</v>
      </c>
      <c r="G184" s="66">
        <v>79467</v>
      </c>
      <c r="H184" s="66">
        <v>86318</v>
      </c>
      <c r="I184" s="66">
        <v>94950</v>
      </c>
      <c r="J184" s="66">
        <v>104445</v>
      </c>
      <c r="K184" s="66">
        <v>114889</v>
      </c>
      <c r="L184" s="103"/>
      <c r="M184" s="154"/>
    </row>
    <row r="185" spans="1:13" ht="15" customHeight="1" x14ac:dyDescent="0.25">
      <c r="A185" s="172" t="s">
        <v>343</v>
      </c>
      <c r="B185" s="105" t="s">
        <v>359</v>
      </c>
      <c r="C185" s="103" t="s">
        <v>296</v>
      </c>
      <c r="D185" s="26" t="s">
        <v>28</v>
      </c>
      <c r="E185" s="66">
        <f>SUM(E186:E189)</f>
        <v>0</v>
      </c>
      <c r="F185" s="66">
        <f t="shared" si="82"/>
        <v>70</v>
      </c>
      <c r="G185" s="66">
        <f>SUM(G186:G189)</f>
        <v>70</v>
      </c>
      <c r="H185" s="66">
        <f t="shared" ref="H185:K185" si="83">SUM(H186:H189)</f>
        <v>0</v>
      </c>
      <c r="I185" s="66">
        <f t="shared" si="83"/>
        <v>0</v>
      </c>
      <c r="J185" s="66">
        <f t="shared" si="83"/>
        <v>0</v>
      </c>
      <c r="K185" s="66">
        <f t="shared" si="83"/>
        <v>0</v>
      </c>
      <c r="L185" s="103" t="s">
        <v>405</v>
      </c>
      <c r="M185" s="154" t="s">
        <v>326</v>
      </c>
    </row>
    <row r="186" spans="1:13" ht="38.25" x14ac:dyDescent="0.25">
      <c r="A186" s="172"/>
      <c r="B186" s="105"/>
      <c r="C186" s="103"/>
      <c r="D186" s="26" t="s">
        <v>31</v>
      </c>
      <c r="E186" s="66">
        <v>0</v>
      </c>
      <c r="F186" s="66">
        <f t="shared" si="82"/>
        <v>0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103"/>
      <c r="M186" s="154"/>
    </row>
    <row r="187" spans="1:13" ht="51" x14ac:dyDescent="0.25">
      <c r="A187" s="172"/>
      <c r="B187" s="105"/>
      <c r="C187" s="103"/>
      <c r="D187" s="26" t="s">
        <v>32</v>
      </c>
      <c r="E187" s="66">
        <v>0</v>
      </c>
      <c r="F187" s="66">
        <f t="shared" si="82"/>
        <v>0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103"/>
      <c r="M187" s="154"/>
    </row>
    <row r="188" spans="1:13" ht="51" x14ac:dyDescent="0.25">
      <c r="A188" s="172"/>
      <c r="B188" s="105"/>
      <c r="C188" s="103"/>
      <c r="D188" s="26" t="s">
        <v>248</v>
      </c>
      <c r="E188" s="66">
        <v>0</v>
      </c>
      <c r="F188" s="66">
        <f t="shared" si="82"/>
        <v>70</v>
      </c>
      <c r="G188" s="66">
        <v>70</v>
      </c>
      <c r="H188" s="66">
        <v>0</v>
      </c>
      <c r="I188" s="66">
        <v>0</v>
      </c>
      <c r="J188" s="66">
        <v>0</v>
      </c>
      <c r="K188" s="66">
        <v>0</v>
      </c>
      <c r="L188" s="103"/>
      <c r="M188" s="154"/>
    </row>
    <row r="189" spans="1:13" ht="25.5" x14ac:dyDescent="0.25">
      <c r="A189" s="172"/>
      <c r="B189" s="105"/>
      <c r="C189" s="103"/>
      <c r="D189" s="100" t="s">
        <v>250</v>
      </c>
      <c r="E189" s="66">
        <v>0</v>
      </c>
      <c r="F189" s="66">
        <f t="shared" si="82"/>
        <v>0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103"/>
      <c r="M189" s="154"/>
    </row>
    <row r="190" spans="1:13" ht="15" customHeight="1" x14ac:dyDescent="0.25">
      <c r="A190" s="172" t="s">
        <v>344</v>
      </c>
      <c r="B190" s="105" t="s">
        <v>360</v>
      </c>
      <c r="C190" s="103" t="s">
        <v>296</v>
      </c>
      <c r="D190" s="26" t="s">
        <v>28</v>
      </c>
      <c r="E190" s="66">
        <f>SUM(E191:E194)</f>
        <v>227461</v>
      </c>
      <c r="F190" s="66">
        <f t="shared" si="82"/>
        <v>741593</v>
      </c>
      <c r="G190" s="66">
        <f>SUM(G191:G194)</f>
        <v>122544</v>
      </c>
      <c r="H190" s="66">
        <f t="shared" ref="H190:J190" si="84">SUM(H191:H194)</f>
        <v>154322</v>
      </c>
      <c r="I190" s="66">
        <f t="shared" si="84"/>
        <v>154221</v>
      </c>
      <c r="J190" s="66">
        <f t="shared" si="84"/>
        <v>154887</v>
      </c>
      <c r="K190" s="66">
        <f>SUM(K191:K194)</f>
        <v>155619</v>
      </c>
      <c r="L190" s="103" t="s">
        <v>405</v>
      </c>
      <c r="M190" s="154" t="s">
        <v>325</v>
      </c>
    </row>
    <row r="191" spans="1:13" ht="38.25" x14ac:dyDescent="0.25">
      <c r="A191" s="172"/>
      <c r="B191" s="105"/>
      <c r="C191" s="103"/>
      <c r="D191" s="26" t="s">
        <v>31</v>
      </c>
      <c r="E191" s="66">
        <v>0</v>
      </c>
      <c r="F191" s="66">
        <f t="shared" si="82"/>
        <v>0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103"/>
      <c r="M191" s="154"/>
    </row>
    <row r="192" spans="1:13" ht="51" x14ac:dyDescent="0.25">
      <c r="A192" s="172"/>
      <c r="B192" s="105"/>
      <c r="C192" s="103"/>
      <c r="D192" s="26" t="s">
        <v>32</v>
      </c>
      <c r="E192" s="66">
        <v>0</v>
      </c>
      <c r="F192" s="66">
        <f t="shared" si="82"/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103"/>
      <c r="M192" s="154"/>
    </row>
    <row r="193" spans="1:13" ht="51" x14ac:dyDescent="0.25">
      <c r="A193" s="172"/>
      <c r="B193" s="105"/>
      <c r="C193" s="103"/>
      <c r="D193" s="26" t="s">
        <v>248</v>
      </c>
      <c r="E193" s="66">
        <v>222461</v>
      </c>
      <c r="F193" s="66">
        <f t="shared" si="82"/>
        <v>708514</v>
      </c>
      <c r="G193" s="67">
        <v>117544</v>
      </c>
      <c r="H193" s="67">
        <v>148272</v>
      </c>
      <c r="I193" s="66">
        <v>147566</v>
      </c>
      <c r="J193" s="75">
        <v>147566</v>
      </c>
      <c r="K193" s="75">
        <v>147566</v>
      </c>
      <c r="L193" s="103"/>
      <c r="M193" s="154"/>
    </row>
    <row r="194" spans="1:13" ht="25.5" x14ac:dyDescent="0.25">
      <c r="A194" s="172"/>
      <c r="B194" s="105"/>
      <c r="C194" s="103"/>
      <c r="D194" s="100" t="s">
        <v>250</v>
      </c>
      <c r="E194" s="66">
        <f t="shared" ref="E194" si="85">G194</f>
        <v>5000</v>
      </c>
      <c r="F194" s="66">
        <f t="shared" si="82"/>
        <v>33079</v>
      </c>
      <c r="G194" s="66">
        <v>5000</v>
      </c>
      <c r="H194" s="66">
        <v>6050</v>
      </c>
      <c r="I194" s="66">
        <v>6655</v>
      </c>
      <c r="J194" s="66">
        <v>7321</v>
      </c>
      <c r="K194" s="66">
        <v>8053</v>
      </c>
      <c r="L194" s="103"/>
      <c r="M194" s="154"/>
    </row>
    <row r="195" spans="1:13" ht="15" customHeight="1" x14ac:dyDescent="0.25">
      <c r="A195" s="172" t="s">
        <v>345</v>
      </c>
      <c r="B195" s="105" t="s">
        <v>361</v>
      </c>
      <c r="C195" s="103" t="s">
        <v>296</v>
      </c>
      <c r="D195" s="26" t="s">
        <v>28</v>
      </c>
      <c r="E195" s="66">
        <f>SUM(E196:E199)</f>
        <v>175445</v>
      </c>
      <c r="F195" s="66">
        <f t="shared" si="82"/>
        <v>856660</v>
      </c>
      <c r="G195" s="66">
        <f>SUM(G196:G199)</f>
        <v>148865</v>
      </c>
      <c r="H195" s="66">
        <f t="shared" ref="H195:K195" si="86">SUM(H196:H199)</f>
        <v>171597</v>
      </c>
      <c r="I195" s="66">
        <f t="shared" si="86"/>
        <v>174594</v>
      </c>
      <c r="J195" s="66">
        <f t="shared" si="86"/>
        <v>178599</v>
      </c>
      <c r="K195" s="66">
        <f t="shared" si="86"/>
        <v>183005</v>
      </c>
      <c r="L195" s="103" t="s">
        <v>405</v>
      </c>
      <c r="M195" s="154" t="s">
        <v>325</v>
      </c>
    </row>
    <row r="196" spans="1:13" ht="38.25" x14ac:dyDescent="0.25">
      <c r="A196" s="172"/>
      <c r="B196" s="105"/>
      <c r="C196" s="103"/>
      <c r="D196" s="26" t="s">
        <v>31</v>
      </c>
      <c r="E196" s="66">
        <v>0</v>
      </c>
      <c r="F196" s="66">
        <f t="shared" si="82"/>
        <v>0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103"/>
      <c r="M196" s="154"/>
    </row>
    <row r="197" spans="1:13" ht="51" x14ac:dyDescent="0.25">
      <c r="A197" s="172"/>
      <c r="B197" s="105"/>
      <c r="C197" s="103"/>
      <c r="D197" s="26" t="s">
        <v>32</v>
      </c>
      <c r="E197" s="66">
        <v>0</v>
      </c>
      <c r="F197" s="66">
        <f t="shared" si="82"/>
        <v>0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103"/>
      <c r="M197" s="154"/>
    </row>
    <row r="198" spans="1:13" ht="51" x14ac:dyDescent="0.25">
      <c r="A198" s="172"/>
      <c r="B198" s="105"/>
      <c r="C198" s="103"/>
      <c r="D198" s="26" t="s">
        <v>248</v>
      </c>
      <c r="E198" s="66">
        <v>145353</v>
      </c>
      <c r="F198" s="66">
        <f t="shared" si="82"/>
        <v>659477</v>
      </c>
      <c r="G198" s="67">
        <v>120665</v>
      </c>
      <c r="H198" s="67">
        <v>135186</v>
      </c>
      <c r="I198" s="66">
        <v>134542</v>
      </c>
      <c r="J198" s="66">
        <v>134542</v>
      </c>
      <c r="K198" s="66">
        <v>134542</v>
      </c>
      <c r="L198" s="103"/>
      <c r="M198" s="154"/>
    </row>
    <row r="199" spans="1:13" ht="25.5" x14ac:dyDescent="0.25">
      <c r="A199" s="172"/>
      <c r="B199" s="105"/>
      <c r="C199" s="103"/>
      <c r="D199" s="100" t="s">
        <v>250</v>
      </c>
      <c r="E199" s="66">
        <v>30092</v>
      </c>
      <c r="F199" s="66">
        <f t="shared" si="82"/>
        <v>197183</v>
      </c>
      <c r="G199" s="66">
        <v>28200</v>
      </c>
      <c r="H199" s="66">
        <v>36411</v>
      </c>
      <c r="I199" s="66">
        <v>40052</v>
      </c>
      <c r="J199" s="66">
        <v>44057</v>
      </c>
      <c r="K199" s="66">
        <v>48463</v>
      </c>
      <c r="L199" s="103"/>
      <c r="M199" s="154"/>
    </row>
    <row r="200" spans="1:13" ht="15" customHeight="1" x14ac:dyDescent="0.25">
      <c r="A200" s="172" t="s">
        <v>346</v>
      </c>
      <c r="B200" s="105" t="s">
        <v>362</v>
      </c>
      <c r="C200" s="103" t="s">
        <v>296</v>
      </c>
      <c r="D200" s="26" t="s">
        <v>28</v>
      </c>
      <c r="E200" s="66">
        <f>SUM(E201:E204)</f>
        <v>0</v>
      </c>
      <c r="F200" s="66">
        <f t="shared" si="82"/>
        <v>150</v>
      </c>
      <c r="G200" s="66">
        <f>SUM(G201:G204)</f>
        <v>150</v>
      </c>
      <c r="H200" s="66">
        <f t="shared" ref="H200:K200" si="87">SUM(H201:H204)</f>
        <v>0</v>
      </c>
      <c r="I200" s="66">
        <f t="shared" si="87"/>
        <v>0</v>
      </c>
      <c r="J200" s="66">
        <f t="shared" si="87"/>
        <v>0</v>
      </c>
      <c r="K200" s="66">
        <f t="shared" si="87"/>
        <v>0</v>
      </c>
      <c r="L200" s="103" t="s">
        <v>405</v>
      </c>
      <c r="M200" s="154" t="s">
        <v>327</v>
      </c>
    </row>
    <row r="201" spans="1:13" ht="38.25" x14ac:dyDescent="0.25">
      <c r="A201" s="172"/>
      <c r="B201" s="105"/>
      <c r="C201" s="103"/>
      <c r="D201" s="26" t="s">
        <v>31</v>
      </c>
      <c r="E201" s="66">
        <v>0</v>
      </c>
      <c r="F201" s="66">
        <f t="shared" si="82"/>
        <v>0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103"/>
      <c r="M201" s="154"/>
    </row>
    <row r="202" spans="1:13" ht="51" x14ac:dyDescent="0.25">
      <c r="A202" s="172"/>
      <c r="B202" s="105"/>
      <c r="C202" s="103"/>
      <c r="D202" s="26" t="s">
        <v>32</v>
      </c>
      <c r="E202" s="66">
        <v>0</v>
      </c>
      <c r="F202" s="66">
        <f t="shared" si="82"/>
        <v>0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103"/>
      <c r="M202" s="154"/>
    </row>
    <row r="203" spans="1:13" ht="51" x14ac:dyDescent="0.25">
      <c r="A203" s="172"/>
      <c r="B203" s="105"/>
      <c r="C203" s="103"/>
      <c r="D203" s="26" t="s">
        <v>248</v>
      </c>
      <c r="E203" s="66">
        <v>0</v>
      </c>
      <c r="F203" s="66">
        <f t="shared" si="82"/>
        <v>150</v>
      </c>
      <c r="G203" s="66">
        <v>150</v>
      </c>
      <c r="H203" s="66">
        <v>0</v>
      </c>
      <c r="I203" s="66">
        <v>0</v>
      </c>
      <c r="J203" s="66">
        <v>0</v>
      </c>
      <c r="K203" s="66">
        <v>0</v>
      </c>
      <c r="L203" s="103"/>
      <c r="M203" s="154"/>
    </row>
    <row r="204" spans="1:13" ht="25.5" x14ac:dyDescent="0.25">
      <c r="A204" s="172"/>
      <c r="B204" s="105"/>
      <c r="C204" s="103"/>
      <c r="D204" s="100" t="s">
        <v>250</v>
      </c>
      <c r="E204" s="66">
        <v>0</v>
      </c>
      <c r="F204" s="66">
        <f t="shared" si="82"/>
        <v>0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103"/>
      <c r="M204" s="154"/>
    </row>
    <row r="205" spans="1:13" x14ac:dyDescent="0.25">
      <c r="A205" s="103" t="s">
        <v>328</v>
      </c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</row>
    <row r="206" spans="1:13" ht="24.75" customHeight="1" x14ac:dyDescent="0.25">
      <c r="A206" s="172" t="s">
        <v>347</v>
      </c>
      <c r="B206" s="105" t="s">
        <v>560</v>
      </c>
      <c r="C206" s="103" t="s">
        <v>296</v>
      </c>
      <c r="D206" s="26" t="s">
        <v>28</v>
      </c>
      <c r="E206" s="66">
        <f>SUM(E207:E210)</f>
        <v>238900</v>
      </c>
      <c r="F206" s="66">
        <f>SUM(G206:K206)</f>
        <v>636044</v>
      </c>
      <c r="G206" s="66">
        <f>SUM(G207:G210)</f>
        <v>122670</v>
      </c>
      <c r="H206" s="66">
        <f t="shared" ref="H206:K206" si="88">SUM(H207:H210)</f>
        <v>128804</v>
      </c>
      <c r="I206" s="66">
        <f t="shared" si="88"/>
        <v>128190</v>
      </c>
      <c r="J206" s="66">
        <f t="shared" si="88"/>
        <v>128190</v>
      </c>
      <c r="K206" s="66">
        <f t="shared" si="88"/>
        <v>128190</v>
      </c>
      <c r="L206" s="103" t="s">
        <v>405</v>
      </c>
      <c r="M206" s="154" t="s">
        <v>325</v>
      </c>
    </row>
    <row r="207" spans="1:13" ht="38.25" x14ac:dyDescent="0.25">
      <c r="A207" s="172"/>
      <c r="B207" s="105"/>
      <c r="C207" s="103"/>
      <c r="D207" s="26" t="s">
        <v>31</v>
      </c>
      <c r="E207" s="66">
        <v>0</v>
      </c>
      <c r="F207" s="66">
        <f t="shared" ref="F207:F215" si="89">SUM(G207:K207)</f>
        <v>0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103"/>
      <c r="M207" s="154"/>
    </row>
    <row r="208" spans="1:13" ht="51" x14ac:dyDescent="0.25">
      <c r="A208" s="172"/>
      <c r="B208" s="105"/>
      <c r="C208" s="103"/>
      <c r="D208" s="26" t="s">
        <v>32</v>
      </c>
      <c r="E208" s="66">
        <v>0</v>
      </c>
      <c r="F208" s="66">
        <f t="shared" si="89"/>
        <v>0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103"/>
      <c r="M208" s="154"/>
    </row>
    <row r="209" spans="1:13" ht="51" x14ac:dyDescent="0.25">
      <c r="A209" s="172"/>
      <c r="B209" s="105"/>
      <c r="C209" s="103"/>
      <c r="D209" s="26" t="s">
        <v>248</v>
      </c>
      <c r="E209" s="66">
        <v>238900</v>
      </c>
      <c r="F209" s="66">
        <f t="shared" si="89"/>
        <v>636044</v>
      </c>
      <c r="G209" s="67">
        <v>122670</v>
      </c>
      <c r="H209" s="67">
        <v>128804</v>
      </c>
      <c r="I209" s="66">
        <v>128190</v>
      </c>
      <c r="J209" s="66">
        <v>128190</v>
      </c>
      <c r="K209" s="66">
        <v>128190</v>
      </c>
      <c r="L209" s="103"/>
      <c r="M209" s="154"/>
    </row>
    <row r="210" spans="1:13" ht="27.75" customHeight="1" x14ac:dyDescent="0.25">
      <c r="A210" s="172"/>
      <c r="B210" s="105"/>
      <c r="C210" s="103"/>
      <c r="D210" s="100" t="s">
        <v>250</v>
      </c>
      <c r="E210" s="66">
        <v>0</v>
      </c>
      <c r="F210" s="66">
        <f t="shared" si="89"/>
        <v>0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103"/>
      <c r="M210" s="154"/>
    </row>
    <row r="211" spans="1:13" ht="15" customHeight="1" x14ac:dyDescent="0.25">
      <c r="A211" s="172">
        <v>5</v>
      </c>
      <c r="B211" s="105" t="s">
        <v>363</v>
      </c>
      <c r="C211" s="103" t="s">
        <v>329</v>
      </c>
      <c r="D211" s="26" t="s">
        <v>28</v>
      </c>
      <c r="E211" s="66">
        <f>SUM(E212:E215)</f>
        <v>14096</v>
      </c>
      <c r="F211" s="66">
        <f t="shared" si="89"/>
        <v>74400</v>
      </c>
      <c r="G211" s="66">
        <f>SUM(G212:G215)</f>
        <v>14798</v>
      </c>
      <c r="H211" s="66">
        <f t="shared" ref="H211:K211" si="90">SUM(H212:H215)</f>
        <v>13165</v>
      </c>
      <c r="I211" s="66">
        <f t="shared" si="90"/>
        <v>15479</v>
      </c>
      <c r="J211" s="66">
        <f t="shared" si="90"/>
        <v>15479</v>
      </c>
      <c r="K211" s="66">
        <f t="shared" si="90"/>
        <v>15479</v>
      </c>
      <c r="L211" s="103" t="s">
        <v>405</v>
      </c>
      <c r="M211" s="154" t="s">
        <v>330</v>
      </c>
    </row>
    <row r="212" spans="1:13" ht="38.25" x14ac:dyDescent="0.25">
      <c r="A212" s="172"/>
      <c r="B212" s="105"/>
      <c r="C212" s="103"/>
      <c r="D212" s="26" t="s">
        <v>31</v>
      </c>
      <c r="E212" s="66">
        <f>E218</f>
        <v>0</v>
      </c>
      <c r="F212" s="66">
        <f t="shared" si="89"/>
        <v>0</v>
      </c>
      <c r="G212" s="66">
        <f>G218</f>
        <v>0</v>
      </c>
      <c r="H212" s="66">
        <f t="shared" ref="H212:K212" si="91">H218</f>
        <v>0</v>
      </c>
      <c r="I212" s="66">
        <f t="shared" si="91"/>
        <v>0</v>
      </c>
      <c r="J212" s="66">
        <f t="shared" si="91"/>
        <v>0</v>
      </c>
      <c r="K212" s="66">
        <f t="shared" si="91"/>
        <v>0</v>
      </c>
      <c r="L212" s="103"/>
      <c r="M212" s="154"/>
    </row>
    <row r="213" spans="1:13" ht="51" x14ac:dyDescent="0.25">
      <c r="A213" s="172"/>
      <c r="B213" s="105"/>
      <c r="C213" s="103"/>
      <c r="D213" s="26" t="s">
        <v>32</v>
      </c>
      <c r="E213" s="89">
        <f t="shared" ref="E213:E214" si="92">E219</f>
        <v>0</v>
      </c>
      <c r="F213" s="66">
        <f t="shared" si="89"/>
        <v>0</v>
      </c>
      <c r="G213" s="66">
        <f t="shared" ref="G213:K215" si="93">G219</f>
        <v>0</v>
      </c>
      <c r="H213" s="66">
        <f t="shared" si="93"/>
        <v>0</v>
      </c>
      <c r="I213" s="66">
        <f t="shared" si="93"/>
        <v>0</v>
      </c>
      <c r="J213" s="66">
        <f t="shared" si="93"/>
        <v>0</v>
      </c>
      <c r="K213" s="66">
        <f t="shared" si="93"/>
        <v>0</v>
      </c>
      <c r="L213" s="103"/>
      <c r="M213" s="154"/>
    </row>
    <row r="214" spans="1:13" ht="51" x14ac:dyDescent="0.25">
      <c r="A214" s="172"/>
      <c r="B214" s="105"/>
      <c r="C214" s="103"/>
      <c r="D214" s="26" t="s">
        <v>248</v>
      </c>
      <c r="E214" s="89">
        <f t="shared" si="92"/>
        <v>14096</v>
      </c>
      <c r="F214" s="66">
        <f t="shared" si="89"/>
        <v>74400</v>
      </c>
      <c r="G214" s="66">
        <f t="shared" si="93"/>
        <v>14798</v>
      </c>
      <c r="H214" s="66">
        <f t="shared" si="93"/>
        <v>13165</v>
      </c>
      <c r="I214" s="66">
        <f t="shared" si="93"/>
        <v>15479</v>
      </c>
      <c r="J214" s="66">
        <f t="shared" si="93"/>
        <v>15479</v>
      </c>
      <c r="K214" s="66">
        <f t="shared" si="93"/>
        <v>15479</v>
      </c>
      <c r="L214" s="103"/>
      <c r="M214" s="154"/>
    </row>
    <row r="215" spans="1:13" ht="25.5" x14ac:dyDescent="0.25">
      <c r="A215" s="172"/>
      <c r="B215" s="105"/>
      <c r="C215" s="103"/>
      <c r="D215" s="100" t="s">
        <v>250</v>
      </c>
      <c r="E215" s="89">
        <f>E221</f>
        <v>0</v>
      </c>
      <c r="F215" s="66">
        <f t="shared" si="89"/>
        <v>0</v>
      </c>
      <c r="G215" s="66">
        <f t="shared" si="93"/>
        <v>0</v>
      </c>
      <c r="H215" s="66">
        <f t="shared" si="93"/>
        <v>0</v>
      </c>
      <c r="I215" s="66">
        <f t="shared" si="93"/>
        <v>0</v>
      </c>
      <c r="J215" s="66">
        <f t="shared" si="93"/>
        <v>0</v>
      </c>
      <c r="K215" s="66">
        <f t="shared" si="93"/>
        <v>0</v>
      </c>
      <c r="L215" s="103"/>
      <c r="M215" s="154"/>
    </row>
    <row r="216" spans="1:13" x14ac:dyDescent="0.25">
      <c r="A216" s="103" t="s">
        <v>298</v>
      </c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</row>
    <row r="217" spans="1:13" ht="15" customHeight="1" x14ac:dyDescent="0.25">
      <c r="A217" s="172" t="s">
        <v>111</v>
      </c>
      <c r="B217" s="105" t="s">
        <v>364</v>
      </c>
      <c r="C217" s="103" t="s">
        <v>296</v>
      </c>
      <c r="D217" s="26" t="s">
        <v>28</v>
      </c>
      <c r="E217" s="66">
        <f>SUM(E218:E221)</f>
        <v>14096</v>
      </c>
      <c r="F217" s="66">
        <f>SUM(G217:K217)</f>
        <v>74400</v>
      </c>
      <c r="G217" s="66">
        <f>SUM(G218:G221)</f>
        <v>14798</v>
      </c>
      <c r="H217" s="66">
        <f t="shared" ref="H217:K217" si="94">SUM(H218:H221)</f>
        <v>13165</v>
      </c>
      <c r="I217" s="66">
        <f t="shared" si="94"/>
        <v>15479</v>
      </c>
      <c r="J217" s="66">
        <f t="shared" si="94"/>
        <v>15479</v>
      </c>
      <c r="K217" s="66">
        <f t="shared" si="94"/>
        <v>15479</v>
      </c>
      <c r="L217" s="103" t="s">
        <v>405</v>
      </c>
      <c r="M217" s="154" t="s">
        <v>445</v>
      </c>
    </row>
    <row r="218" spans="1:13" ht="38.25" x14ac:dyDescent="0.25">
      <c r="A218" s="172"/>
      <c r="B218" s="105"/>
      <c r="C218" s="103"/>
      <c r="D218" s="26" t="s">
        <v>31</v>
      </c>
      <c r="E218" s="66">
        <v>0</v>
      </c>
      <c r="F218" s="66">
        <f t="shared" ref="F218:F226" si="95">SUM(G218:K218)</f>
        <v>0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103"/>
      <c r="M218" s="154"/>
    </row>
    <row r="219" spans="1:13" ht="51" x14ac:dyDescent="0.25">
      <c r="A219" s="172"/>
      <c r="B219" s="105"/>
      <c r="C219" s="103"/>
      <c r="D219" s="26" t="s">
        <v>32</v>
      </c>
      <c r="E219" s="66">
        <v>0</v>
      </c>
      <c r="F219" s="66">
        <f t="shared" si="95"/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103"/>
      <c r="M219" s="154"/>
    </row>
    <row r="220" spans="1:13" ht="51" x14ac:dyDescent="0.25">
      <c r="A220" s="172"/>
      <c r="B220" s="105"/>
      <c r="C220" s="103"/>
      <c r="D220" s="26" t="s">
        <v>248</v>
      </c>
      <c r="E220" s="66">
        <v>14096</v>
      </c>
      <c r="F220" s="66">
        <f t="shared" si="95"/>
        <v>74400</v>
      </c>
      <c r="G220" s="67">
        <v>14798</v>
      </c>
      <c r="H220" s="67">
        <v>13165</v>
      </c>
      <c r="I220" s="66">
        <v>15479</v>
      </c>
      <c r="J220" s="66">
        <v>15479</v>
      </c>
      <c r="K220" s="66">
        <v>15479</v>
      </c>
      <c r="L220" s="103"/>
      <c r="M220" s="154"/>
    </row>
    <row r="221" spans="1:13" ht="25.5" x14ac:dyDescent="0.25">
      <c r="A221" s="172"/>
      <c r="B221" s="105"/>
      <c r="C221" s="103"/>
      <c r="D221" s="100" t="s">
        <v>250</v>
      </c>
      <c r="E221" s="66">
        <v>0</v>
      </c>
      <c r="F221" s="66">
        <f t="shared" si="95"/>
        <v>0</v>
      </c>
      <c r="G221" s="66">
        <v>0</v>
      </c>
      <c r="H221" s="66">
        <v>0</v>
      </c>
      <c r="I221" s="66">
        <v>0</v>
      </c>
      <c r="J221" s="66">
        <v>0</v>
      </c>
      <c r="K221" s="66">
        <v>0</v>
      </c>
      <c r="L221" s="103"/>
      <c r="M221" s="154"/>
    </row>
    <row r="222" spans="1:13" ht="15" customHeight="1" x14ac:dyDescent="0.25">
      <c r="A222" s="172">
        <v>6</v>
      </c>
      <c r="B222" s="179" t="s">
        <v>365</v>
      </c>
      <c r="C222" s="103" t="s">
        <v>296</v>
      </c>
      <c r="D222" s="26" t="s">
        <v>28</v>
      </c>
      <c r="E222" s="66">
        <f>SUM(E223:E226)</f>
        <v>45313</v>
      </c>
      <c r="F222" s="66">
        <f>SUM(G222:K222)</f>
        <v>199452</v>
      </c>
      <c r="G222" s="66">
        <f>SUM(G223:G226)</f>
        <v>26886</v>
      </c>
      <c r="H222" s="66">
        <f t="shared" ref="H222:K222" si="96">SUM(H223:H226)</f>
        <v>43296</v>
      </c>
      <c r="I222" s="66">
        <f>SUM(I223:I226)</f>
        <v>43090</v>
      </c>
      <c r="J222" s="66">
        <f t="shared" si="96"/>
        <v>43090</v>
      </c>
      <c r="K222" s="66">
        <f t="shared" si="96"/>
        <v>43090</v>
      </c>
      <c r="L222" s="103" t="s">
        <v>405</v>
      </c>
      <c r="M222" s="154" t="s">
        <v>322</v>
      </c>
    </row>
    <row r="223" spans="1:13" ht="38.25" x14ac:dyDescent="0.25">
      <c r="A223" s="172"/>
      <c r="B223" s="180"/>
      <c r="C223" s="103"/>
      <c r="D223" s="26" t="s">
        <v>31</v>
      </c>
      <c r="E223" s="66">
        <f>E229+E240</f>
        <v>0</v>
      </c>
      <c r="F223" s="66">
        <f>SUM(G223:K223)</f>
        <v>0</v>
      </c>
      <c r="G223" s="66">
        <f>G229+G240</f>
        <v>0</v>
      </c>
      <c r="H223" s="66">
        <f t="shared" ref="H223:K223" si="97">H229+H240</f>
        <v>0</v>
      </c>
      <c r="I223" s="66">
        <f t="shared" si="97"/>
        <v>0</v>
      </c>
      <c r="J223" s="66">
        <f t="shared" si="97"/>
        <v>0</v>
      </c>
      <c r="K223" s="66">
        <f t="shared" si="97"/>
        <v>0</v>
      </c>
      <c r="L223" s="103"/>
      <c r="M223" s="154"/>
    </row>
    <row r="224" spans="1:13" ht="51" x14ac:dyDescent="0.25">
      <c r="A224" s="172"/>
      <c r="B224" s="180"/>
      <c r="C224" s="103"/>
      <c r="D224" s="26" t="s">
        <v>32</v>
      </c>
      <c r="E224" s="89">
        <f t="shared" ref="E224:E225" si="98">E230+E241</f>
        <v>0</v>
      </c>
      <c r="F224" s="66">
        <f t="shared" si="95"/>
        <v>0</v>
      </c>
      <c r="G224" s="66">
        <f t="shared" ref="G224:K226" si="99">G230+G241</f>
        <v>0</v>
      </c>
      <c r="H224" s="66">
        <f t="shared" si="99"/>
        <v>0</v>
      </c>
      <c r="I224" s="66">
        <f t="shared" si="99"/>
        <v>0</v>
      </c>
      <c r="J224" s="66">
        <f t="shared" si="99"/>
        <v>0</v>
      </c>
      <c r="K224" s="66">
        <f t="shared" si="99"/>
        <v>0</v>
      </c>
      <c r="L224" s="103"/>
      <c r="M224" s="154"/>
    </row>
    <row r="225" spans="1:13" ht="51" x14ac:dyDescent="0.25">
      <c r="A225" s="172"/>
      <c r="B225" s="180"/>
      <c r="C225" s="103"/>
      <c r="D225" s="26" t="s">
        <v>248</v>
      </c>
      <c r="E225" s="89">
        <f t="shared" si="98"/>
        <v>45313</v>
      </c>
      <c r="F225" s="66">
        <f t="shared" si="95"/>
        <v>199452</v>
      </c>
      <c r="G225" s="66">
        <f t="shared" si="99"/>
        <v>26886</v>
      </c>
      <c r="H225" s="66">
        <f t="shared" si="99"/>
        <v>43296</v>
      </c>
      <c r="I225" s="66">
        <f t="shared" si="99"/>
        <v>43090</v>
      </c>
      <c r="J225" s="66">
        <f t="shared" si="99"/>
        <v>43090</v>
      </c>
      <c r="K225" s="66">
        <f t="shared" si="99"/>
        <v>43090</v>
      </c>
      <c r="L225" s="103"/>
      <c r="M225" s="154"/>
    </row>
    <row r="226" spans="1:13" ht="25.5" x14ac:dyDescent="0.25">
      <c r="A226" s="172"/>
      <c r="B226" s="181"/>
      <c r="C226" s="103"/>
      <c r="D226" s="100" t="s">
        <v>250</v>
      </c>
      <c r="E226" s="89">
        <f>E232+E243</f>
        <v>0</v>
      </c>
      <c r="F226" s="66">
        <f t="shared" si="95"/>
        <v>0</v>
      </c>
      <c r="G226" s="66">
        <f t="shared" si="99"/>
        <v>0</v>
      </c>
      <c r="H226" s="66">
        <f t="shared" si="99"/>
        <v>0</v>
      </c>
      <c r="I226" s="66">
        <f t="shared" si="99"/>
        <v>0</v>
      </c>
      <c r="J226" s="66">
        <f t="shared" si="99"/>
        <v>0</v>
      </c>
      <c r="K226" s="66">
        <f t="shared" si="99"/>
        <v>0</v>
      </c>
      <c r="L226" s="103"/>
      <c r="M226" s="154"/>
    </row>
    <row r="227" spans="1:13" x14ac:dyDescent="0.25">
      <c r="A227" s="103" t="s">
        <v>331</v>
      </c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</row>
    <row r="228" spans="1:13" ht="53.25" customHeight="1" x14ac:dyDescent="0.25">
      <c r="A228" s="172" t="s">
        <v>113</v>
      </c>
      <c r="B228" s="105" t="s">
        <v>366</v>
      </c>
      <c r="C228" s="103" t="s">
        <v>296</v>
      </c>
      <c r="D228" s="26" t="s">
        <v>28</v>
      </c>
      <c r="E228" s="66">
        <f>SUM(E229:E232)</f>
        <v>17005</v>
      </c>
      <c r="F228" s="66">
        <f>SUM(G228:K228)</f>
        <v>56544</v>
      </c>
      <c r="G228" s="66">
        <f>SUM(G229:G232)</f>
        <v>10905</v>
      </c>
      <c r="H228" s="66">
        <f t="shared" ref="H228:K228" si="100">SUM(H229:H232)</f>
        <v>11451</v>
      </c>
      <c r="I228" s="66">
        <f t="shared" si="100"/>
        <v>11396</v>
      </c>
      <c r="J228" s="66">
        <f t="shared" si="100"/>
        <v>11396</v>
      </c>
      <c r="K228" s="66">
        <f t="shared" si="100"/>
        <v>11396</v>
      </c>
      <c r="L228" s="103" t="s">
        <v>405</v>
      </c>
      <c r="M228" s="178" t="s">
        <v>369</v>
      </c>
    </row>
    <row r="229" spans="1:13" ht="53.25" customHeight="1" x14ac:dyDescent="0.25">
      <c r="A229" s="172"/>
      <c r="B229" s="105"/>
      <c r="C229" s="103"/>
      <c r="D229" s="26" t="s">
        <v>31</v>
      </c>
      <c r="E229" s="66">
        <v>0</v>
      </c>
      <c r="F229" s="66">
        <f t="shared" ref="F229:F237" si="101">SUM(G229:K229)</f>
        <v>0</v>
      </c>
      <c r="G229" s="66">
        <v>0</v>
      </c>
      <c r="H229" s="66">
        <v>0</v>
      </c>
      <c r="I229" s="66">
        <v>0</v>
      </c>
      <c r="J229" s="66">
        <v>0</v>
      </c>
      <c r="K229" s="66">
        <v>0</v>
      </c>
      <c r="L229" s="103"/>
      <c r="M229" s="178"/>
    </row>
    <row r="230" spans="1:13" ht="72.75" customHeight="1" x14ac:dyDescent="0.25">
      <c r="A230" s="172"/>
      <c r="B230" s="105"/>
      <c r="C230" s="103"/>
      <c r="D230" s="26" t="s">
        <v>32</v>
      </c>
      <c r="E230" s="66">
        <v>0</v>
      </c>
      <c r="F230" s="66">
        <f t="shared" si="101"/>
        <v>0</v>
      </c>
      <c r="G230" s="66">
        <v>0</v>
      </c>
      <c r="H230" s="66">
        <v>0</v>
      </c>
      <c r="I230" s="66">
        <v>0</v>
      </c>
      <c r="J230" s="66">
        <v>0</v>
      </c>
      <c r="K230" s="66">
        <v>0</v>
      </c>
      <c r="L230" s="103"/>
      <c r="M230" s="178"/>
    </row>
    <row r="231" spans="1:13" ht="65.25" customHeight="1" x14ac:dyDescent="0.25">
      <c r="A231" s="172"/>
      <c r="B231" s="105"/>
      <c r="C231" s="103"/>
      <c r="D231" s="26" t="s">
        <v>248</v>
      </c>
      <c r="E231" s="66">
        <v>17005</v>
      </c>
      <c r="F231" s="66">
        <f t="shared" si="101"/>
        <v>56544</v>
      </c>
      <c r="G231" s="67">
        <v>10905</v>
      </c>
      <c r="H231" s="67">
        <v>11451</v>
      </c>
      <c r="I231" s="66">
        <v>11396</v>
      </c>
      <c r="J231" s="66">
        <v>11396</v>
      </c>
      <c r="K231" s="66">
        <v>11396</v>
      </c>
      <c r="L231" s="103"/>
      <c r="M231" s="178"/>
    </row>
    <row r="232" spans="1:13" ht="72" customHeight="1" x14ac:dyDescent="0.25">
      <c r="A232" s="172"/>
      <c r="B232" s="105"/>
      <c r="C232" s="103"/>
      <c r="D232" s="100" t="s">
        <v>250</v>
      </c>
      <c r="E232" s="66">
        <v>0</v>
      </c>
      <c r="F232" s="66">
        <f t="shared" si="101"/>
        <v>0</v>
      </c>
      <c r="G232" s="66">
        <v>0</v>
      </c>
      <c r="H232" s="66">
        <v>0</v>
      </c>
      <c r="I232" s="66">
        <v>0</v>
      </c>
      <c r="J232" s="66">
        <v>0</v>
      </c>
      <c r="K232" s="66">
        <v>0</v>
      </c>
      <c r="L232" s="103"/>
      <c r="M232" s="178"/>
    </row>
    <row r="233" spans="1:13" ht="15" customHeight="1" x14ac:dyDescent="0.25">
      <c r="A233" s="172" t="s">
        <v>348</v>
      </c>
      <c r="B233" s="105" t="s">
        <v>367</v>
      </c>
      <c r="C233" s="103" t="s">
        <v>296</v>
      </c>
      <c r="D233" s="26" t="s">
        <v>28</v>
      </c>
      <c r="E233" s="66">
        <f>SUM(E234:E237)</f>
        <v>0</v>
      </c>
      <c r="F233" s="66">
        <f t="shared" si="101"/>
        <v>644</v>
      </c>
      <c r="G233" s="66">
        <f>SUM(G234:G237)</f>
        <v>644</v>
      </c>
      <c r="H233" s="66">
        <f t="shared" ref="H233:K233" si="102">SUM(H234:H237)</f>
        <v>0</v>
      </c>
      <c r="I233" s="66">
        <f t="shared" si="102"/>
        <v>0</v>
      </c>
      <c r="J233" s="66">
        <f t="shared" si="102"/>
        <v>0</v>
      </c>
      <c r="K233" s="66">
        <f t="shared" si="102"/>
        <v>0</v>
      </c>
      <c r="L233" s="103" t="s">
        <v>405</v>
      </c>
      <c r="M233" s="176" t="s">
        <v>332</v>
      </c>
    </row>
    <row r="234" spans="1:13" ht="38.25" x14ac:dyDescent="0.25">
      <c r="A234" s="172"/>
      <c r="B234" s="105"/>
      <c r="C234" s="103"/>
      <c r="D234" s="26" t="s">
        <v>31</v>
      </c>
      <c r="E234" s="66">
        <v>0</v>
      </c>
      <c r="F234" s="66">
        <f t="shared" si="101"/>
        <v>0</v>
      </c>
      <c r="G234" s="66">
        <v>0</v>
      </c>
      <c r="H234" s="66">
        <v>0</v>
      </c>
      <c r="I234" s="66">
        <v>0</v>
      </c>
      <c r="J234" s="66">
        <v>0</v>
      </c>
      <c r="K234" s="66">
        <v>0</v>
      </c>
      <c r="L234" s="103"/>
      <c r="M234" s="176"/>
    </row>
    <row r="235" spans="1:13" ht="51" x14ac:dyDescent="0.25">
      <c r="A235" s="172"/>
      <c r="B235" s="105"/>
      <c r="C235" s="103"/>
      <c r="D235" s="26" t="s">
        <v>32</v>
      </c>
      <c r="E235" s="66">
        <v>0</v>
      </c>
      <c r="F235" s="66">
        <f t="shared" si="101"/>
        <v>0</v>
      </c>
      <c r="G235" s="66">
        <v>0</v>
      </c>
      <c r="H235" s="66">
        <v>0</v>
      </c>
      <c r="I235" s="66">
        <v>0</v>
      </c>
      <c r="J235" s="66">
        <v>0</v>
      </c>
      <c r="K235" s="66">
        <v>0</v>
      </c>
      <c r="L235" s="103"/>
      <c r="M235" s="176"/>
    </row>
    <row r="236" spans="1:13" ht="51" x14ac:dyDescent="0.25">
      <c r="A236" s="172"/>
      <c r="B236" s="105"/>
      <c r="C236" s="103"/>
      <c r="D236" s="26" t="s">
        <v>248</v>
      </c>
      <c r="E236" s="66">
        <v>0</v>
      </c>
      <c r="F236" s="66">
        <f t="shared" si="101"/>
        <v>644</v>
      </c>
      <c r="G236" s="66">
        <v>644</v>
      </c>
      <c r="H236" s="66">
        <v>0</v>
      </c>
      <c r="I236" s="66">
        <v>0</v>
      </c>
      <c r="J236" s="66">
        <v>0</v>
      </c>
      <c r="K236" s="66">
        <v>0</v>
      </c>
      <c r="L236" s="103"/>
      <c r="M236" s="176"/>
    </row>
    <row r="237" spans="1:13" ht="25.5" x14ac:dyDescent="0.25">
      <c r="A237" s="172"/>
      <c r="B237" s="105"/>
      <c r="C237" s="103"/>
      <c r="D237" s="100" t="s">
        <v>250</v>
      </c>
      <c r="E237" s="66">
        <v>0</v>
      </c>
      <c r="F237" s="66">
        <f t="shared" si="101"/>
        <v>0</v>
      </c>
      <c r="G237" s="66">
        <v>0</v>
      </c>
      <c r="H237" s="66">
        <v>0</v>
      </c>
      <c r="I237" s="66">
        <v>0</v>
      </c>
      <c r="J237" s="66">
        <v>0</v>
      </c>
      <c r="K237" s="66">
        <v>0</v>
      </c>
      <c r="L237" s="103"/>
      <c r="M237" s="176"/>
    </row>
    <row r="238" spans="1:13" x14ac:dyDescent="0.25">
      <c r="A238" s="103" t="s">
        <v>298</v>
      </c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</row>
    <row r="239" spans="1:13" ht="15" customHeight="1" x14ac:dyDescent="0.25">
      <c r="A239" s="172" t="s">
        <v>114</v>
      </c>
      <c r="B239" s="105" t="s">
        <v>368</v>
      </c>
      <c r="C239" s="103" t="s">
        <v>296</v>
      </c>
      <c r="D239" s="26" t="s">
        <v>28</v>
      </c>
      <c r="E239" s="66">
        <f>SUM(E240:E243)</f>
        <v>28308</v>
      </c>
      <c r="F239" s="66">
        <f>SUM(G239:K239)</f>
        <v>142908</v>
      </c>
      <c r="G239" s="66">
        <f>SUM(G240:G243)</f>
        <v>15981</v>
      </c>
      <c r="H239" s="66">
        <f t="shared" ref="H239:K239" si="103">SUM(H240:H243)</f>
        <v>31845</v>
      </c>
      <c r="I239" s="66">
        <f t="shared" si="103"/>
        <v>31694</v>
      </c>
      <c r="J239" s="66">
        <f t="shared" si="103"/>
        <v>31694</v>
      </c>
      <c r="K239" s="66">
        <f t="shared" si="103"/>
        <v>31694</v>
      </c>
      <c r="L239" s="103" t="s">
        <v>405</v>
      </c>
      <c r="M239" s="176" t="s">
        <v>333</v>
      </c>
    </row>
    <row r="240" spans="1:13" ht="38.25" x14ac:dyDescent="0.25">
      <c r="A240" s="172"/>
      <c r="B240" s="105"/>
      <c r="C240" s="103"/>
      <c r="D240" s="26" t="s">
        <v>31</v>
      </c>
      <c r="E240" s="66">
        <v>0</v>
      </c>
      <c r="F240" s="66">
        <f t="shared" ref="F240:F243" si="104">SUM(G240:K240)</f>
        <v>0</v>
      </c>
      <c r="G240" s="66">
        <v>0</v>
      </c>
      <c r="H240" s="66">
        <v>0</v>
      </c>
      <c r="I240" s="66">
        <v>0</v>
      </c>
      <c r="J240" s="66">
        <v>0</v>
      </c>
      <c r="K240" s="66">
        <v>0</v>
      </c>
      <c r="L240" s="103"/>
      <c r="M240" s="176"/>
    </row>
    <row r="241" spans="1:13" ht="51" x14ac:dyDescent="0.25">
      <c r="A241" s="172"/>
      <c r="B241" s="105"/>
      <c r="C241" s="103"/>
      <c r="D241" s="26" t="s">
        <v>32</v>
      </c>
      <c r="E241" s="66">
        <v>0</v>
      </c>
      <c r="F241" s="66">
        <f t="shared" si="104"/>
        <v>0</v>
      </c>
      <c r="G241" s="66">
        <v>0</v>
      </c>
      <c r="H241" s="66">
        <v>0</v>
      </c>
      <c r="I241" s="66">
        <v>0</v>
      </c>
      <c r="J241" s="66">
        <v>0</v>
      </c>
      <c r="K241" s="66">
        <v>0</v>
      </c>
      <c r="L241" s="103"/>
      <c r="M241" s="176"/>
    </row>
    <row r="242" spans="1:13" ht="51" x14ac:dyDescent="0.25">
      <c r="A242" s="172"/>
      <c r="B242" s="105"/>
      <c r="C242" s="103"/>
      <c r="D242" s="26" t="s">
        <v>248</v>
      </c>
      <c r="E242" s="66">
        <v>28308</v>
      </c>
      <c r="F242" s="66">
        <f t="shared" si="104"/>
        <v>142908</v>
      </c>
      <c r="G242" s="67">
        <v>15981</v>
      </c>
      <c r="H242" s="67">
        <v>31845</v>
      </c>
      <c r="I242" s="66">
        <v>31694</v>
      </c>
      <c r="J242" s="66">
        <v>31694</v>
      </c>
      <c r="K242" s="66">
        <v>31694</v>
      </c>
      <c r="L242" s="103"/>
      <c r="M242" s="176"/>
    </row>
    <row r="243" spans="1:13" ht="25.5" x14ac:dyDescent="0.25">
      <c r="A243" s="172"/>
      <c r="B243" s="105"/>
      <c r="C243" s="103"/>
      <c r="D243" s="100" t="s">
        <v>250</v>
      </c>
      <c r="E243" s="66">
        <v>0</v>
      </c>
      <c r="F243" s="66">
        <f t="shared" si="104"/>
        <v>0</v>
      </c>
      <c r="G243" s="66">
        <v>0</v>
      </c>
      <c r="H243" s="66">
        <v>0</v>
      </c>
      <c r="I243" s="66">
        <v>0</v>
      </c>
      <c r="J243" s="66">
        <v>0</v>
      </c>
      <c r="K243" s="66">
        <v>0</v>
      </c>
      <c r="L243" s="103"/>
      <c r="M243" s="176"/>
    </row>
    <row r="244" spans="1:13" x14ac:dyDescent="0.25">
      <c r="A244" s="36"/>
      <c r="B244" s="33"/>
      <c r="C244" s="34"/>
      <c r="D244" s="24"/>
      <c r="E244" s="68"/>
      <c r="F244" s="68"/>
      <c r="G244" s="68"/>
      <c r="H244" s="68"/>
      <c r="I244" s="68"/>
      <c r="J244" s="68"/>
      <c r="K244" s="68"/>
      <c r="L244" s="34"/>
      <c r="M244" s="38"/>
    </row>
    <row r="245" spans="1:13" ht="63" customHeight="1" x14ac:dyDescent="0.25">
      <c r="A245" s="177" t="s">
        <v>562</v>
      </c>
      <c r="B245" s="177"/>
      <c r="C245" s="177"/>
      <c r="D245" s="177"/>
      <c r="E245" s="177"/>
      <c r="F245" s="177"/>
      <c r="G245" s="177"/>
      <c r="H245" s="177"/>
      <c r="I245" s="177"/>
      <c r="J245" s="177"/>
      <c r="K245" s="177"/>
      <c r="L245" s="177"/>
      <c r="M245" s="177"/>
    </row>
  </sheetData>
  <autoFilter ref="A11:M243"/>
  <mergeCells count="246">
    <mergeCell ref="A90:A94"/>
    <mergeCell ref="B90:B94"/>
    <mergeCell ref="C90:C94"/>
    <mergeCell ref="L90:L94"/>
    <mergeCell ref="M90:M94"/>
    <mergeCell ref="A80:A84"/>
    <mergeCell ref="B80:B84"/>
    <mergeCell ref="C80:C84"/>
    <mergeCell ref="L80:L84"/>
    <mergeCell ref="M80:M84"/>
    <mergeCell ref="A85:A89"/>
    <mergeCell ref="B85:B89"/>
    <mergeCell ref="C85:C89"/>
    <mergeCell ref="L85:L89"/>
    <mergeCell ref="M85:M89"/>
    <mergeCell ref="A4:H4"/>
    <mergeCell ref="A239:A243"/>
    <mergeCell ref="B239:B243"/>
    <mergeCell ref="C239:C243"/>
    <mergeCell ref="L239:L243"/>
    <mergeCell ref="M239:M243"/>
    <mergeCell ref="A245:M245"/>
    <mergeCell ref="A233:A237"/>
    <mergeCell ref="B233:B237"/>
    <mergeCell ref="C233:C237"/>
    <mergeCell ref="L233:L237"/>
    <mergeCell ref="M233:M237"/>
    <mergeCell ref="A238:M238"/>
    <mergeCell ref="A222:A226"/>
    <mergeCell ref="C222:C226"/>
    <mergeCell ref="L222:L226"/>
    <mergeCell ref="M222:M226"/>
    <mergeCell ref="A227:M227"/>
    <mergeCell ref="A228:A232"/>
    <mergeCell ref="B228:B232"/>
    <mergeCell ref="C228:C232"/>
    <mergeCell ref="L228:L232"/>
    <mergeCell ref="M228:M232"/>
    <mergeCell ref="B222:B226"/>
    <mergeCell ref="A216:M216"/>
    <mergeCell ref="A217:A221"/>
    <mergeCell ref="B217:B221"/>
    <mergeCell ref="C217:C221"/>
    <mergeCell ref="L217:L221"/>
    <mergeCell ref="M217:M221"/>
    <mergeCell ref="A206:A210"/>
    <mergeCell ref="B206:B210"/>
    <mergeCell ref="C206:C210"/>
    <mergeCell ref="L206:L210"/>
    <mergeCell ref="M206:M210"/>
    <mergeCell ref="A211:A215"/>
    <mergeCell ref="B211:B215"/>
    <mergeCell ref="C211:C215"/>
    <mergeCell ref="L211:L215"/>
    <mergeCell ref="M211:M215"/>
    <mergeCell ref="A200:A204"/>
    <mergeCell ref="B200:B204"/>
    <mergeCell ref="C200:C204"/>
    <mergeCell ref="L200:L204"/>
    <mergeCell ref="M200:M204"/>
    <mergeCell ref="A205:M205"/>
    <mergeCell ref="A190:A194"/>
    <mergeCell ref="B190:B194"/>
    <mergeCell ref="C190:C194"/>
    <mergeCell ref="L190:L194"/>
    <mergeCell ref="M190:M194"/>
    <mergeCell ref="A195:A199"/>
    <mergeCell ref="B195:B199"/>
    <mergeCell ref="C195:C199"/>
    <mergeCell ref="L195:L199"/>
    <mergeCell ref="M195:M199"/>
    <mergeCell ref="A180:A184"/>
    <mergeCell ref="B180:B184"/>
    <mergeCell ref="C180:C184"/>
    <mergeCell ref="L180:L184"/>
    <mergeCell ref="M180:M184"/>
    <mergeCell ref="A185:A189"/>
    <mergeCell ref="B185:B189"/>
    <mergeCell ref="C185:C189"/>
    <mergeCell ref="L185:L189"/>
    <mergeCell ref="M185:M189"/>
    <mergeCell ref="A174:A178"/>
    <mergeCell ref="B174:B178"/>
    <mergeCell ref="C174:C178"/>
    <mergeCell ref="L174:L178"/>
    <mergeCell ref="M174:M178"/>
    <mergeCell ref="A179:M179"/>
    <mergeCell ref="A168:M168"/>
    <mergeCell ref="A169:A173"/>
    <mergeCell ref="B169:B173"/>
    <mergeCell ref="C169:C173"/>
    <mergeCell ref="L169:L173"/>
    <mergeCell ref="M169:M173"/>
    <mergeCell ref="A162:M162"/>
    <mergeCell ref="A163:A167"/>
    <mergeCell ref="B163:B167"/>
    <mergeCell ref="C163:C167"/>
    <mergeCell ref="L163:L167"/>
    <mergeCell ref="M163:M167"/>
    <mergeCell ref="A152:A156"/>
    <mergeCell ref="B152:B156"/>
    <mergeCell ref="C152:C156"/>
    <mergeCell ref="L152:L156"/>
    <mergeCell ref="M152:M156"/>
    <mergeCell ref="A157:A161"/>
    <mergeCell ref="B157:B161"/>
    <mergeCell ref="C157:C161"/>
    <mergeCell ref="L157:L161"/>
    <mergeCell ref="M157:M161"/>
    <mergeCell ref="A146:M146"/>
    <mergeCell ref="A147:A151"/>
    <mergeCell ref="B147:B151"/>
    <mergeCell ref="C147:C151"/>
    <mergeCell ref="L147:L151"/>
    <mergeCell ref="M147:M151"/>
    <mergeCell ref="A136:A140"/>
    <mergeCell ref="B136:B140"/>
    <mergeCell ref="C136:C140"/>
    <mergeCell ref="L136:L140"/>
    <mergeCell ref="M136:M140"/>
    <mergeCell ref="A141:A145"/>
    <mergeCell ref="B141:B145"/>
    <mergeCell ref="C141:C145"/>
    <mergeCell ref="L141:L145"/>
    <mergeCell ref="M141:M145"/>
    <mergeCell ref="A130:A134"/>
    <mergeCell ref="B130:B134"/>
    <mergeCell ref="C130:C134"/>
    <mergeCell ref="L130:L134"/>
    <mergeCell ref="M130:M134"/>
    <mergeCell ref="A135:M135"/>
    <mergeCell ref="A120:A124"/>
    <mergeCell ref="B120:B124"/>
    <mergeCell ref="C120:C124"/>
    <mergeCell ref="L120:L124"/>
    <mergeCell ref="M120:M124"/>
    <mergeCell ref="A125:A129"/>
    <mergeCell ref="B125:B129"/>
    <mergeCell ref="C125:C129"/>
    <mergeCell ref="L125:L129"/>
    <mergeCell ref="M125:M129"/>
    <mergeCell ref="A95:A99"/>
    <mergeCell ref="B95:B99"/>
    <mergeCell ref="C95:C99"/>
    <mergeCell ref="L95:L99"/>
    <mergeCell ref="M95:M99"/>
    <mergeCell ref="A115:A119"/>
    <mergeCell ref="B115:B119"/>
    <mergeCell ref="C115:C119"/>
    <mergeCell ref="L115:L119"/>
    <mergeCell ref="M115:M119"/>
    <mergeCell ref="A100:A104"/>
    <mergeCell ref="B100:B104"/>
    <mergeCell ref="C100:C104"/>
    <mergeCell ref="L100:L104"/>
    <mergeCell ref="M100:M104"/>
    <mergeCell ref="A105:A109"/>
    <mergeCell ref="B105:B109"/>
    <mergeCell ref="C105:C109"/>
    <mergeCell ref="L105:L109"/>
    <mergeCell ref="M105:M109"/>
    <mergeCell ref="A110:A114"/>
    <mergeCell ref="B110:B114"/>
    <mergeCell ref="C110:C114"/>
    <mergeCell ref="L110:L114"/>
    <mergeCell ref="A70:A74"/>
    <mergeCell ref="B70:B74"/>
    <mergeCell ref="C70:C74"/>
    <mergeCell ref="L70:L74"/>
    <mergeCell ref="M70:M74"/>
    <mergeCell ref="A75:A79"/>
    <mergeCell ref="B75:B79"/>
    <mergeCell ref="C75:C79"/>
    <mergeCell ref="L75:L79"/>
    <mergeCell ref="M75:M79"/>
    <mergeCell ref="A59:A63"/>
    <mergeCell ref="B59:B63"/>
    <mergeCell ref="C59:C63"/>
    <mergeCell ref="L59:L63"/>
    <mergeCell ref="M59:M63"/>
    <mergeCell ref="A69:M69"/>
    <mergeCell ref="A39:A43"/>
    <mergeCell ref="B39:B43"/>
    <mergeCell ref="C39:C43"/>
    <mergeCell ref="L39:L43"/>
    <mergeCell ref="M39:M43"/>
    <mergeCell ref="A44:A48"/>
    <mergeCell ref="B44:B48"/>
    <mergeCell ref="C44:C48"/>
    <mergeCell ref="L44:L48"/>
    <mergeCell ref="M44:M48"/>
    <mergeCell ref="A49:A53"/>
    <mergeCell ref="B49:B53"/>
    <mergeCell ref="C49:C53"/>
    <mergeCell ref="L49:L53"/>
    <mergeCell ref="M49:M53"/>
    <mergeCell ref="A54:A58"/>
    <mergeCell ref="B54:B58"/>
    <mergeCell ref="C54:C58"/>
    <mergeCell ref="A38:M38"/>
    <mergeCell ref="A28:A32"/>
    <mergeCell ref="B28:B32"/>
    <mergeCell ref="C28:C32"/>
    <mergeCell ref="L28:L32"/>
    <mergeCell ref="M28:M32"/>
    <mergeCell ref="A23:A27"/>
    <mergeCell ref="B23:B27"/>
    <mergeCell ref="C23:C27"/>
    <mergeCell ref="L23:L27"/>
    <mergeCell ref="M23:M27"/>
    <mergeCell ref="M18:M22"/>
    <mergeCell ref="M9:M10"/>
    <mergeCell ref="A12:A16"/>
    <mergeCell ref="B12:B16"/>
    <mergeCell ref="C12:C16"/>
    <mergeCell ref="L12:L16"/>
    <mergeCell ref="M12:M16"/>
    <mergeCell ref="A33:A37"/>
    <mergeCell ref="B33:B37"/>
    <mergeCell ref="C33:C37"/>
    <mergeCell ref="L33:L37"/>
    <mergeCell ref="M33:M37"/>
    <mergeCell ref="M110:M114"/>
    <mergeCell ref="A64:A68"/>
    <mergeCell ref="B64:B68"/>
    <mergeCell ref="C64:C68"/>
    <mergeCell ref="L64:L68"/>
    <mergeCell ref="M64:M68"/>
    <mergeCell ref="L54:L58"/>
    <mergeCell ref="M54:M58"/>
    <mergeCell ref="A5:M5"/>
    <mergeCell ref="A6:M6"/>
    <mergeCell ref="A9:A10"/>
    <mergeCell ref="B9:B10"/>
    <mergeCell ref="C9:C10"/>
    <mergeCell ref="D9:D10"/>
    <mergeCell ref="E9:E10"/>
    <mergeCell ref="F9:F10"/>
    <mergeCell ref="G9:K9"/>
    <mergeCell ref="L9:L10"/>
    <mergeCell ref="A7:M7"/>
    <mergeCell ref="A17:M17"/>
    <mergeCell ref="A18:A22"/>
    <mergeCell ref="B18:B22"/>
    <mergeCell ref="C18:C22"/>
    <mergeCell ref="L18:L2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opLeftCell="A21" workbookViewId="0">
      <selection activeCell="AY41" sqref="AY41:BB41"/>
    </sheetView>
  </sheetViews>
  <sheetFormatPr defaultColWidth="2.28515625" defaultRowHeight="15" x14ac:dyDescent="0.25"/>
  <cols>
    <col min="1" max="9" width="3.42578125" style="76" customWidth="1"/>
    <col min="10" max="10" width="1.7109375" style="76" customWidth="1"/>
    <col min="11" max="23" width="2.28515625" style="76"/>
    <col min="24" max="24" width="1.28515625" style="76" customWidth="1"/>
    <col min="25" max="31" width="2.85546875" style="76" customWidth="1"/>
    <col min="32" max="37" width="2.28515625" style="76"/>
    <col min="38" max="38" width="3.42578125" style="76" customWidth="1"/>
    <col min="39" max="44" width="4.42578125" style="76" customWidth="1"/>
    <col min="45" max="45" width="0.42578125" style="76" customWidth="1"/>
    <col min="46" max="46" width="4.42578125" style="76" hidden="1" customWidth="1"/>
    <col min="47" max="50" width="5.42578125" style="76" customWidth="1"/>
    <col min="51" max="53" width="3.140625" style="76" customWidth="1"/>
    <col min="54" max="54" width="3.85546875" style="76" customWidth="1"/>
    <col min="55" max="55" width="5" style="76" customWidth="1"/>
    <col min="56" max="56" width="3.140625" style="76" customWidth="1"/>
    <col min="57" max="57" width="5" style="76" customWidth="1"/>
    <col min="58" max="60" width="3.140625" style="76" customWidth="1"/>
    <col min="61" max="61" width="3.5703125" style="76" customWidth="1"/>
    <col min="62" max="69" width="2.28515625" style="76"/>
    <col min="70" max="70" width="5" style="76" customWidth="1"/>
    <col min="71" max="16384" width="2.28515625" style="76"/>
  </cols>
  <sheetData>
    <row r="1" spans="1:69" hidden="1" x14ac:dyDescent="0.25">
      <c r="A1" s="306" t="s">
        <v>465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</row>
    <row r="2" spans="1:69" ht="32.25" hidden="1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307" t="s">
        <v>466</v>
      </c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</row>
    <row r="3" spans="1:69" hidden="1" x14ac:dyDescent="0.25"/>
    <row r="4" spans="1:69" hidden="1" x14ac:dyDescent="0.25">
      <c r="A4" s="308" t="s">
        <v>467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</row>
    <row r="5" spans="1:69" hidden="1" x14ac:dyDescent="0.25"/>
    <row r="6" spans="1:69" hidden="1" x14ac:dyDescent="0.25">
      <c r="A6" s="305" t="s">
        <v>468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</row>
    <row r="7" spans="1:69" ht="36.75" hidden="1" customHeight="1" x14ac:dyDescent="0.25">
      <c r="A7" s="310" t="s">
        <v>469</v>
      </c>
      <c r="B7" s="310" t="s">
        <v>470</v>
      </c>
      <c r="C7" s="310"/>
      <c r="D7" s="310" t="s">
        <v>471</v>
      </c>
      <c r="E7" s="310"/>
      <c r="F7" s="310"/>
      <c r="G7" s="310" t="s">
        <v>472</v>
      </c>
      <c r="H7" s="310" t="s">
        <v>473</v>
      </c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</row>
    <row r="8" spans="1:69" hidden="1" x14ac:dyDescent="0.25">
      <c r="A8" s="308" t="s">
        <v>474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8"/>
      <c r="AR8" s="308"/>
      <c r="AS8" s="308"/>
      <c r="AT8" s="308"/>
      <c r="AU8" s="308"/>
      <c r="AV8" s="308"/>
      <c r="AW8" s="308"/>
      <c r="AX8" s="308"/>
      <c r="AY8" s="308"/>
      <c r="AZ8" s="308"/>
      <c r="BA8" s="308"/>
      <c r="BB8" s="308"/>
      <c r="BC8" s="308"/>
      <c r="BD8" s="308"/>
      <c r="BE8" s="308"/>
      <c r="BF8" s="308"/>
      <c r="BG8" s="308"/>
      <c r="BH8" s="308"/>
      <c r="BI8" s="308"/>
      <c r="BJ8" s="308"/>
      <c r="BK8" s="308"/>
      <c r="BL8" s="308"/>
      <c r="BM8" s="308"/>
      <c r="BN8" s="308"/>
      <c r="BO8" s="308"/>
      <c r="BP8" s="308"/>
      <c r="BQ8" s="308"/>
    </row>
    <row r="9" spans="1:69" hidden="1" x14ac:dyDescent="0.25"/>
    <row r="10" spans="1:69" hidden="1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</row>
    <row r="11" spans="1:69" hidden="1" x14ac:dyDescent="0.25"/>
    <row r="12" spans="1:69" s="81" customFormat="1" hidden="1" x14ac:dyDescent="0.25">
      <c r="A12" s="305" t="s">
        <v>475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pans="1:69" s="83" customFormat="1" hidden="1" x14ac:dyDescent="0.25">
      <c r="A13" s="304" t="s">
        <v>476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82" t="s">
        <v>477</v>
      </c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</row>
    <row r="14" spans="1:69" hidden="1" x14ac:dyDescent="0.25"/>
    <row r="15" spans="1:69" hidden="1" x14ac:dyDescent="0.25">
      <c r="A15" s="84"/>
      <c r="B15" s="84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</row>
    <row r="16" spans="1:69" s="85" customFormat="1" ht="27.6" hidden="1" customHeight="1" x14ac:dyDescent="0.25">
      <c r="A16" s="306" t="s">
        <v>465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  <c r="BJ16" s="306"/>
      <c r="BK16" s="306"/>
      <c r="BL16" s="306"/>
      <c r="BM16" s="306"/>
      <c r="BN16" s="306"/>
      <c r="BO16" s="306"/>
      <c r="BP16" s="306"/>
      <c r="BQ16" s="306"/>
    </row>
    <row r="17" spans="1:70" s="85" customFormat="1" ht="33.6" hidden="1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07" t="s">
        <v>466</v>
      </c>
      <c r="AU17" s="307"/>
      <c r="AV17" s="307"/>
      <c r="AW17" s="307"/>
      <c r="AX17" s="307"/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</row>
    <row r="18" spans="1:70" hidden="1" x14ac:dyDescent="0.25"/>
    <row r="19" spans="1:70" hidden="1" x14ac:dyDescent="0.25">
      <c r="A19" s="308" t="s">
        <v>467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8"/>
      <c r="BA19" s="308"/>
      <c r="BB19" s="308"/>
      <c r="BC19" s="308"/>
      <c r="BD19" s="308"/>
      <c r="BE19" s="308"/>
      <c r="BF19" s="308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</row>
    <row r="20" spans="1:70" ht="25.5" hidden="1" customHeight="1" x14ac:dyDescent="0.25"/>
    <row r="21" spans="1:70" ht="61.5" customHeight="1" x14ac:dyDescent="0.25">
      <c r="BB21" s="309" t="s">
        <v>543</v>
      </c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309"/>
      <c r="BO21" s="309"/>
      <c r="BP21" s="309"/>
      <c r="BQ21" s="309"/>
    </row>
    <row r="22" spans="1:70" s="83" customFormat="1" ht="17.25" customHeight="1" x14ac:dyDescent="0.25">
      <c r="A22" s="302" t="s">
        <v>478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</row>
    <row r="23" spans="1:70" s="83" customFormat="1" ht="33" customHeight="1" x14ac:dyDescent="0.25">
      <c r="A23" s="303" t="s">
        <v>479</v>
      </c>
      <c r="B23" s="303" t="s">
        <v>470</v>
      </c>
      <c r="C23" s="303"/>
      <c r="D23" s="303" t="s">
        <v>471</v>
      </c>
      <c r="E23" s="303"/>
      <c r="F23" s="303"/>
      <c r="G23" s="303" t="s">
        <v>472</v>
      </c>
      <c r="H23" s="303" t="s">
        <v>473</v>
      </c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</row>
    <row r="24" spans="1:70" s="83" customFormat="1" x14ac:dyDescent="0.25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</row>
    <row r="25" spans="1:70" s="83" customFormat="1" ht="11.45" customHeight="1" x14ac:dyDescent="0.25"/>
    <row r="26" spans="1:70" s="83" customFormat="1" ht="18.75" customHeight="1" x14ac:dyDescent="0.25">
      <c r="A26" s="304" t="s">
        <v>475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197" t="s">
        <v>405</v>
      </c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</row>
    <row r="27" spans="1:70" ht="18.75" customHeight="1" x14ac:dyDescent="0.25">
      <c r="A27" s="304" t="s">
        <v>476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82" t="s">
        <v>498</v>
      </c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</row>
    <row r="28" spans="1:70" ht="15" customHeight="1" x14ac:dyDescent="0.25"/>
    <row r="29" spans="1:70" ht="25.5" customHeight="1" x14ac:dyDescent="0.25">
      <c r="A29" s="295" t="s">
        <v>128</v>
      </c>
      <c r="B29" s="295"/>
      <c r="C29" s="296" t="s">
        <v>481</v>
      </c>
      <c r="D29" s="297"/>
      <c r="E29" s="297"/>
      <c r="F29" s="297"/>
      <c r="G29" s="297"/>
      <c r="H29" s="297"/>
      <c r="I29" s="297"/>
      <c r="J29" s="297"/>
      <c r="K29" s="295" t="s">
        <v>482</v>
      </c>
      <c r="L29" s="295"/>
      <c r="M29" s="295"/>
      <c r="N29" s="295"/>
      <c r="O29" s="295"/>
      <c r="P29" s="295"/>
      <c r="Q29" s="295" t="s">
        <v>483</v>
      </c>
      <c r="R29" s="295"/>
      <c r="S29" s="295"/>
      <c r="T29" s="295"/>
      <c r="U29" s="295"/>
      <c r="V29" s="295"/>
      <c r="W29" s="295"/>
      <c r="X29" s="295"/>
      <c r="Y29" s="295" t="s">
        <v>484</v>
      </c>
      <c r="Z29" s="295"/>
      <c r="AA29" s="295"/>
      <c r="AB29" s="295"/>
      <c r="AC29" s="295"/>
      <c r="AD29" s="295"/>
      <c r="AE29" s="295"/>
      <c r="AF29" s="295" t="s">
        <v>485</v>
      </c>
      <c r="AG29" s="295"/>
      <c r="AH29" s="295"/>
      <c r="AI29" s="295"/>
      <c r="AJ29" s="295"/>
      <c r="AK29" s="295"/>
      <c r="AL29" s="295"/>
      <c r="AM29" s="295" t="s">
        <v>486</v>
      </c>
      <c r="AN29" s="295"/>
      <c r="AO29" s="295"/>
      <c r="AP29" s="295"/>
      <c r="AQ29" s="295"/>
      <c r="AR29" s="295"/>
      <c r="AS29" s="295"/>
      <c r="AT29" s="295"/>
      <c r="AU29" s="295" t="s">
        <v>487</v>
      </c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6" t="s">
        <v>488</v>
      </c>
      <c r="BK29" s="297"/>
      <c r="BL29" s="297"/>
      <c r="BM29" s="297"/>
      <c r="BN29" s="297"/>
      <c r="BO29" s="297"/>
      <c r="BP29" s="297"/>
      <c r="BQ29" s="298"/>
    </row>
    <row r="30" spans="1:70" ht="39.75" customHeight="1" x14ac:dyDescent="0.25">
      <c r="A30" s="295"/>
      <c r="B30" s="295"/>
      <c r="C30" s="299"/>
      <c r="D30" s="300"/>
      <c r="E30" s="300"/>
      <c r="F30" s="300"/>
      <c r="G30" s="300"/>
      <c r="H30" s="300"/>
      <c r="I30" s="300"/>
      <c r="J30" s="300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 t="s">
        <v>245</v>
      </c>
      <c r="AV30" s="295"/>
      <c r="AW30" s="295"/>
      <c r="AX30" s="295"/>
      <c r="AY30" s="295">
        <v>2017</v>
      </c>
      <c r="AZ30" s="295"/>
      <c r="BA30" s="295"/>
      <c r="BB30" s="295"/>
      <c r="BC30" s="295">
        <v>2018</v>
      </c>
      <c r="BD30" s="295"/>
      <c r="BE30" s="295"/>
      <c r="BF30" s="295">
        <v>2019</v>
      </c>
      <c r="BG30" s="295"/>
      <c r="BH30" s="295"/>
      <c r="BI30" s="295"/>
      <c r="BJ30" s="299"/>
      <c r="BK30" s="300"/>
      <c r="BL30" s="300"/>
      <c r="BM30" s="300"/>
      <c r="BN30" s="300"/>
      <c r="BO30" s="300"/>
      <c r="BP30" s="300"/>
      <c r="BQ30" s="301"/>
    </row>
    <row r="31" spans="1:70" ht="15.75" thickBot="1" x14ac:dyDescent="0.3">
      <c r="A31" s="291">
        <v>1</v>
      </c>
      <c r="B31" s="291"/>
      <c r="C31" s="291">
        <v>2</v>
      </c>
      <c r="D31" s="291"/>
      <c r="E31" s="291"/>
      <c r="F31" s="291"/>
      <c r="G31" s="291"/>
      <c r="H31" s="291"/>
      <c r="I31" s="291"/>
      <c r="J31" s="291"/>
      <c r="K31" s="291">
        <v>3</v>
      </c>
      <c r="L31" s="291"/>
      <c r="M31" s="291"/>
      <c r="N31" s="291"/>
      <c r="O31" s="291"/>
      <c r="P31" s="291"/>
      <c r="Q31" s="291">
        <v>4</v>
      </c>
      <c r="R31" s="291"/>
      <c r="S31" s="291"/>
      <c r="T31" s="291"/>
      <c r="U31" s="291"/>
      <c r="V31" s="291"/>
      <c r="W31" s="291"/>
      <c r="X31" s="291"/>
      <c r="Y31" s="291">
        <v>5</v>
      </c>
      <c r="Z31" s="291"/>
      <c r="AA31" s="291"/>
      <c r="AB31" s="291"/>
      <c r="AC31" s="291"/>
      <c r="AD31" s="291"/>
      <c r="AE31" s="291"/>
      <c r="AF31" s="291">
        <v>6</v>
      </c>
      <c r="AG31" s="291"/>
      <c r="AH31" s="291"/>
      <c r="AI31" s="291"/>
      <c r="AJ31" s="291"/>
      <c r="AK31" s="291"/>
      <c r="AL31" s="291"/>
      <c r="AM31" s="291">
        <v>7</v>
      </c>
      <c r="AN31" s="291"/>
      <c r="AO31" s="291"/>
      <c r="AP31" s="291"/>
      <c r="AQ31" s="291"/>
      <c r="AR31" s="291"/>
      <c r="AS31" s="291"/>
      <c r="AT31" s="291"/>
      <c r="AU31" s="292">
        <v>8</v>
      </c>
      <c r="AV31" s="293"/>
      <c r="AW31" s="293"/>
      <c r="AX31" s="294"/>
      <c r="AY31" s="292">
        <v>9</v>
      </c>
      <c r="AZ31" s="293"/>
      <c r="BA31" s="293"/>
      <c r="BB31" s="294"/>
      <c r="BC31" s="292">
        <v>10</v>
      </c>
      <c r="BD31" s="293"/>
      <c r="BE31" s="294"/>
      <c r="BF31" s="292">
        <v>11</v>
      </c>
      <c r="BG31" s="293"/>
      <c r="BH31" s="293"/>
      <c r="BI31" s="294"/>
      <c r="BJ31" s="292">
        <v>12</v>
      </c>
      <c r="BK31" s="293"/>
      <c r="BL31" s="293"/>
      <c r="BM31" s="293"/>
      <c r="BN31" s="293"/>
      <c r="BO31" s="293"/>
      <c r="BP31" s="293"/>
      <c r="BQ31" s="294"/>
    </row>
    <row r="32" spans="1:70" ht="24.95" customHeight="1" x14ac:dyDescent="0.25">
      <c r="A32" s="182">
        <v>1</v>
      </c>
      <c r="B32" s="183"/>
      <c r="C32" s="188" t="s">
        <v>492</v>
      </c>
      <c r="D32" s="189"/>
      <c r="E32" s="189"/>
      <c r="F32" s="189"/>
      <c r="G32" s="189"/>
      <c r="H32" s="189"/>
      <c r="I32" s="189"/>
      <c r="J32" s="190"/>
      <c r="K32" s="272" t="s">
        <v>493</v>
      </c>
      <c r="L32" s="273"/>
      <c r="M32" s="273"/>
      <c r="N32" s="273"/>
      <c r="O32" s="273"/>
      <c r="P32" s="274"/>
      <c r="Q32" s="281" t="s">
        <v>494</v>
      </c>
      <c r="R32" s="282"/>
      <c r="S32" s="282"/>
      <c r="T32" s="282"/>
      <c r="U32" s="282"/>
      <c r="V32" s="282"/>
      <c r="W32" s="282"/>
      <c r="X32" s="183"/>
      <c r="Y32" s="290">
        <f>SUM(Y33:AE36)</f>
        <v>559868.52</v>
      </c>
      <c r="Z32" s="290"/>
      <c r="AA32" s="290"/>
      <c r="AB32" s="290"/>
      <c r="AC32" s="290"/>
      <c r="AD32" s="290"/>
      <c r="AE32" s="290"/>
      <c r="AF32" s="290">
        <f>SUM(AF33:AL36)</f>
        <v>368228.52</v>
      </c>
      <c r="AG32" s="290"/>
      <c r="AH32" s="290"/>
      <c r="AI32" s="290"/>
      <c r="AJ32" s="290"/>
      <c r="AK32" s="290"/>
      <c r="AL32" s="290"/>
      <c r="AM32" s="229" t="s">
        <v>28</v>
      </c>
      <c r="AN32" s="229"/>
      <c r="AO32" s="229"/>
      <c r="AP32" s="229"/>
      <c r="AQ32" s="229"/>
      <c r="AR32" s="229"/>
      <c r="AS32" s="229"/>
      <c r="AT32" s="229"/>
      <c r="AU32" s="230">
        <f>'Пер.Мер. ППI'!F70</f>
        <v>191640</v>
      </c>
      <c r="AV32" s="231"/>
      <c r="AW32" s="231"/>
      <c r="AX32" s="232"/>
      <c r="AY32" s="230">
        <f>'Пер.Мер. ППI'!G70</f>
        <v>12150</v>
      </c>
      <c r="AZ32" s="231"/>
      <c r="BA32" s="231"/>
      <c r="BB32" s="232"/>
      <c r="BC32" s="230">
        <f>SUM(BC33:BE36)</f>
        <v>63490</v>
      </c>
      <c r="BD32" s="231"/>
      <c r="BE32" s="232"/>
      <c r="BF32" s="230">
        <f>SUM(BF33:BI36)</f>
        <v>116000</v>
      </c>
      <c r="BG32" s="231"/>
      <c r="BH32" s="231"/>
      <c r="BI32" s="232"/>
      <c r="BJ32" s="230">
        <v>0</v>
      </c>
      <c r="BK32" s="231"/>
      <c r="BL32" s="231"/>
      <c r="BM32" s="231"/>
      <c r="BN32" s="231"/>
      <c r="BO32" s="231"/>
      <c r="BP32" s="231"/>
      <c r="BQ32" s="233"/>
      <c r="BR32" s="86"/>
    </row>
    <row r="33" spans="1:70" ht="24.95" customHeight="1" x14ac:dyDescent="0.25">
      <c r="A33" s="184"/>
      <c r="B33" s="185"/>
      <c r="C33" s="191"/>
      <c r="D33" s="192"/>
      <c r="E33" s="192"/>
      <c r="F33" s="192"/>
      <c r="G33" s="192"/>
      <c r="H33" s="192"/>
      <c r="I33" s="192"/>
      <c r="J33" s="193"/>
      <c r="K33" s="275"/>
      <c r="L33" s="276"/>
      <c r="M33" s="276"/>
      <c r="N33" s="276"/>
      <c r="O33" s="276"/>
      <c r="P33" s="277"/>
      <c r="Q33" s="283"/>
      <c r="R33" s="284"/>
      <c r="S33" s="284"/>
      <c r="T33" s="284"/>
      <c r="U33" s="284"/>
      <c r="V33" s="284"/>
      <c r="W33" s="284"/>
      <c r="X33" s="185"/>
      <c r="Y33" s="226">
        <f>AF33+AU33</f>
        <v>0</v>
      </c>
      <c r="Z33" s="227"/>
      <c r="AA33" s="227"/>
      <c r="AB33" s="227"/>
      <c r="AC33" s="227"/>
      <c r="AD33" s="227"/>
      <c r="AE33" s="228"/>
      <c r="AF33" s="288"/>
      <c r="AG33" s="288"/>
      <c r="AH33" s="288"/>
      <c r="AI33" s="288"/>
      <c r="AJ33" s="288"/>
      <c r="AK33" s="288"/>
      <c r="AL33" s="288"/>
      <c r="AM33" s="224" t="s">
        <v>32</v>
      </c>
      <c r="AN33" s="224"/>
      <c r="AO33" s="224"/>
      <c r="AP33" s="224"/>
      <c r="AQ33" s="224"/>
      <c r="AR33" s="224"/>
      <c r="AS33" s="224"/>
      <c r="AT33" s="224"/>
      <c r="AU33" s="218">
        <f t="shared" ref="AU33:AU35" si="0">SUM(BC33:BI33)</f>
        <v>0</v>
      </c>
      <c r="AV33" s="219"/>
      <c r="AW33" s="219"/>
      <c r="AX33" s="225"/>
      <c r="AY33" s="218">
        <f t="shared" ref="AY33" si="1">SUM(BG33:BM33)</f>
        <v>0</v>
      </c>
      <c r="AZ33" s="219"/>
      <c r="BA33" s="219"/>
      <c r="BB33" s="225"/>
      <c r="BC33" s="226">
        <v>0</v>
      </c>
      <c r="BD33" s="227"/>
      <c r="BE33" s="228"/>
      <c r="BF33" s="226">
        <v>0</v>
      </c>
      <c r="BG33" s="227"/>
      <c r="BH33" s="227"/>
      <c r="BI33" s="228"/>
      <c r="BJ33" s="218">
        <v>0</v>
      </c>
      <c r="BK33" s="219"/>
      <c r="BL33" s="219"/>
      <c r="BM33" s="219"/>
      <c r="BN33" s="219"/>
      <c r="BO33" s="219"/>
      <c r="BP33" s="219"/>
      <c r="BQ33" s="220"/>
      <c r="BR33" s="86"/>
    </row>
    <row r="34" spans="1:70" ht="24.95" customHeight="1" x14ac:dyDescent="0.25">
      <c r="A34" s="184"/>
      <c r="B34" s="185"/>
      <c r="C34" s="191"/>
      <c r="D34" s="192"/>
      <c r="E34" s="192"/>
      <c r="F34" s="192"/>
      <c r="G34" s="192"/>
      <c r="H34" s="192"/>
      <c r="I34" s="192"/>
      <c r="J34" s="193"/>
      <c r="K34" s="275"/>
      <c r="L34" s="276"/>
      <c r="M34" s="276"/>
      <c r="N34" s="276"/>
      <c r="O34" s="276"/>
      <c r="P34" s="277"/>
      <c r="Q34" s="283"/>
      <c r="R34" s="284"/>
      <c r="S34" s="284"/>
      <c r="T34" s="284"/>
      <c r="U34" s="284"/>
      <c r="V34" s="284"/>
      <c r="W34" s="284"/>
      <c r="X34" s="185"/>
      <c r="Y34" s="226">
        <f t="shared" ref="Y34:Y35" si="2">AF34+AU34</f>
        <v>0</v>
      </c>
      <c r="Z34" s="227"/>
      <c r="AA34" s="227"/>
      <c r="AB34" s="227"/>
      <c r="AC34" s="227"/>
      <c r="AD34" s="227"/>
      <c r="AE34" s="228"/>
      <c r="AF34" s="288"/>
      <c r="AG34" s="288"/>
      <c r="AH34" s="288"/>
      <c r="AI34" s="288"/>
      <c r="AJ34" s="288"/>
      <c r="AK34" s="288"/>
      <c r="AL34" s="288"/>
      <c r="AM34" s="224" t="s">
        <v>31</v>
      </c>
      <c r="AN34" s="224"/>
      <c r="AO34" s="224"/>
      <c r="AP34" s="224"/>
      <c r="AQ34" s="224"/>
      <c r="AR34" s="224"/>
      <c r="AS34" s="224"/>
      <c r="AT34" s="224"/>
      <c r="AU34" s="218">
        <f t="shared" si="0"/>
        <v>0</v>
      </c>
      <c r="AV34" s="219"/>
      <c r="AW34" s="219"/>
      <c r="AX34" s="225"/>
      <c r="AY34" s="226">
        <v>0</v>
      </c>
      <c r="AZ34" s="227"/>
      <c r="BA34" s="227"/>
      <c r="BB34" s="228"/>
      <c r="BC34" s="226">
        <v>0</v>
      </c>
      <c r="BD34" s="227"/>
      <c r="BE34" s="228"/>
      <c r="BF34" s="226">
        <v>0</v>
      </c>
      <c r="BG34" s="227"/>
      <c r="BH34" s="227"/>
      <c r="BI34" s="228"/>
      <c r="BJ34" s="218">
        <v>0</v>
      </c>
      <c r="BK34" s="219"/>
      <c r="BL34" s="219"/>
      <c r="BM34" s="219"/>
      <c r="BN34" s="219"/>
      <c r="BO34" s="219"/>
      <c r="BP34" s="219"/>
      <c r="BQ34" s="220"/>
      <c r="BR34" s="86"/>
    </row>
    <row r="35" spans="1:70" ht="24.95" customHeight="1" x14ac:dyDescent="0.25">
      <c r="A35" s="184"/>
      <c r="B35" s="185"/>
      <c r="C35" s="191"/>
      <c r="D35" s="192"/>
      <c r="E35" s="192"/>
      <c r="F35" s="192"/>
      <c r="G35" s="192"/>
      <c r="H35" s="192"/>
      <c r="I35" s="192"/>
      <c r="J35" s="193"/>
      <c r="K35" s="275"/>
      <c r="L35" s="276"/>
      <c r="M35" s="276"/>
      <c r="N35" s="276"/>
      <c r="O35" s="276"/>
      <c r="P35" s="277"/>
      <c r="Q35" s="283"/>
      <c r="R35" s="284"/>
      <c r="S35" s="284"/>
      <c r="T35" s="284"/>
      <c r="U35" s="284"/>
      <c r="V35" s="284"/>
      <c r="W35" s="284"/>
      <c r="X35" s="185"/>
      <c r="Y35" s="226">
        <f t="shared" si="2"/>
        <v>0</v>
      </c>
      <c r="Z35" s="227"/>
      <c r="AA35" s="227"/>
      <c r="AB35" s="227"/>
      <c r="AC35" s="227"/>
      <c r="AD35" s="227"/>
      <c r="AE35" s="228"/>
      <c r="AF35" s="288"/>
      <c r="AG35" s="288"/>
      <c r="AH35" s="288"/>
      <c r="AI35" s="288"/>
      <c r="AJ35" s="288"/>
      <c r="AK35" s="288"/>
      <c r="AL35" s="288"/>
      <c r="AM35" s="224" t="s">
        <v>250</v>
      </c>
      <c r="AN35" s="224"/>
      <c r="AO35" s="224"/>
      <c r="AP35" s="224"/>
      <c r="AQ35" s="224"/>
      <c r="AR35" s="224"/>
      <c r="AS35" s="224"/>
      <c r="AT35" s="224"/>
      <c r="AU35" s="218">
        <f t="shared" si="0"/>
        <v>0</v>
      </c>
      <c r="AV35" s="219"/>
      <c r="AW35" s="219"/>
      <c r="AX35" s="225"/>
      <c r="AY35" s="226">
        <v>0</v>
      </c>
      <c r="AZ35" s="227"/>
      <c r="BA35" s="227"/>
      <c r="BB35" s="228"/>
      <c r="BC35" s="226">
        <v>0</v>
      </c>
      <c r="BD35" s="227"/>
      <c r="BE35" s="228"/>
      <c r="BF35" s="226">
        <v>0</v>
      </c>
      <c r="BG35" s="227"/>
      <c r="BH35" s="227"/>
      <c r="BI35" s="228"/>
      <c r="BJ35" s="218">
        <v>0</v>
      </c>
      <c r="BK35" s="219"/>
      <c r="BL35" s="219"/>
      <c r="BM35" s="219"/>
      <c r="BN35" s="219"/>
      <c r="BO35" s="219"/>
      <c r="BP35" s="219"/>
      <c r="BQ35" s="220"/>
      <c r="BR35" s="86"/>
    </row>
    <row r="36" spans="1:70" ht="24.95" customHeight="1" thickBot="1" x14ac:dyDescent="0.3">
      <c r="A36" s="186"/>
      <c r="B36" s="187"/>
      <c r="C36" s="194"/>
      <c r="D36" s="195"/>
      <c r="E36" s="195"/>
      <c r="F36" s="195"/>
      <c r="G36" s="195"/>
      <c r="H36" s="195"/>
      <c r="I36" s="195"/>
      <c r="J36" s="196"/>
      <c r="K36" s="278"/>
      <c r="L36" s="279"/>
      <c r="M36" s="279"/>
      <c r="N36" s="279"/>
      <c r="O36" s="279"/>
      <c r="P36" s="280"/>
      <c r="Q36" s="285"/>
      <c r="R36" s="286"/>
      <c r="S36" s="286"/>
      <c r="T36" s="286"/>
      <c r="U36" s="286"/>
      <c r="V36" s="286"/>
      <c r="W36" s="286"/>
      <c r="X36" s="187"/>
      <c r="Y36" s="267">
        <f>AF36+AU36</f>
        <v>559868.52</v>
      </c>
      <c r="Z36" s="268"/>
      <c r="AA36" s="268"/>
      <c r="AB36" s="268"/>
      <c r="AC36" s="268"/>
      <c r="AD36" s="268"/>
      <c r="AE36" s="269"/>
      <c r="AF36" s="289">
        <v>368228.52</v>
      </c>
      <c r="AG36" s="289"/>
      <c r="AH36" s="289"/>
      <c r="AI36" s="289"/>
      <c r="AJ36" s="289"/>
      <c r="AK36" s="289"/>
      <c r="AL36" s="289"/>
      <c r="AM36" s="265" t="s">
        <v>489</v>
      </c>
      <c r="AN36" s="265"/>
      <c r="AO36" s="265"/>
      <c r="AP36" s="265"/>
      <c r="AQ36" s="265"/>
      <c r="AR36" s="265"/>
      <c r="AS36" s="265"/>
      <c r="AT36" s="265"/>
      <c r="AU36" s="221">
        <f>'Пер.Мер. ППI'!F73</f>
        <v>191640</v>
      </c>
      <c r="AV36" s="222"/>
      <c r="AW36" s="222"/>
      <c r="AX36" s="266"/>
      <c r="AY36" s="267">
        <f>'Пер.Мер. ППI'!G73</f>
        <v>12150</v>
      </c>
      <c r="AZ36" s="268"/>
      <c r="BA36" s="268"/>
      <c r="BB36" s="269"/>
      <c r="BC36" s="267">
        <f>'Пер.Мер. ППI'!H73</f>
        <v>63490</v>
      </c>
      <c r="BD36" s="268"/>
      <c r="BE36" s="269"/>
      <c r="BF36" s="267">
        <f>'Пер.Мер. ППI'!I73</f>
        <v>116000</v>
      </c>
      <c r="BG36" s="268"/>
      <c r="BH36" s="268"/>
      <c r="BI36" s="269"/>
      <c r="BJ36" s="221">
        <v>0</v>
      </c>
      <c r="BK36" s="222"/>
      <c r="BL36" s="222"/>
      <c r="BM36" s="222"/>
      <c r="BN36" s="222"/>
      <c r="BO36" s="222"/>
      <c r="BP36" s="222"/>
      <c r="BQ36" s="223"/>
      <c r="BR36" s="86"/>
    </row>
    <row r="37" spans="1:70" ht="24.95" customHeight="1" x14ac:dyDescent="0.25">
      <c r="A37" s="182">
        <v>2</v>
      </c>
      <c r="B37" s="183"/>
      <c r="C37" s="188" t="s">
        <v>495</v>
      </c>
      <c r="D37" s="189"/>
      <c r="E37" s="189"/>
      <c r="F37" s="189"/>
      <c r="G37" s="189"/>
      <c r="H37" s="189"/>
      <c r="I37" s="189"/>
      <c r="J37" s="190"/>
      <c r="K37" s="272" t="s">
        <v>496</v>
      </c>
      <c r="L37" s="273"/>
      <c r="M37" s="273"/>
      <c r="N37" s="273"/>
      <c r="O37" s="273"/>
      <c r="P37" s="274"/>
      <c r="Q37" s="281" t="s">
        <v>497</v>
      </c>
      <c r="R37" s="282"/>
      <c r="S37" s="282"/>
      <c r="T37" s="282"/>
      <c r="U37" s="282"/>
      <c r="V37" s="282"/>
      <c r="W37" s="282"/>
      <c r="X37" s="183"/>
      <c r="Y37" s="287">
        <f>SUM(Y38:AE41)</f>
        <v>226669.57</v>
      </c>
      <c r="Z37" s="287"/>
      <c r="AA37" s="287"/>
      <c r="AB37" s="287"/>
      <c r="AC37" s="287"/>
      <c r="AD37" s="287"/>
      <c r="AE37" s="287"/>
      <c r="AF37" s="287">
        <f>SUM(AF38:AL41)</f>
        <v>7732.57</v>
      </c>
      <c r="AG37" s="287"/>
      <c r="AH37" s="287"/>
      <c r="AI37" s="287"/>
      <c r="AJ37" s="287"/>
      <c r="AK37" s="287"/>
      <c r="AL37" s="287"/>
      <c r="AM37" s="229" t="s">
        <v>28</v>
      </c>
      <c r="AN37" s="229"/>
      <c r="AO37" s="229"/>
      <c r="AP37" s="229"/>
      <c r="AQ37" s="229"/>
      <c r="AR37" s="229"/>
      <c r="AS37" s="229"/>
      <c r="AT37" s="229"/>
      <c r="AU37" s="230">
        <f>'Пер.Мер. ППI'!F75</f>
        <v>218937</v>
      </c>
      <c r="AV37" s="231"/>
      <c r="AW37" s="231"/>
      <c r="AX37" s="232"/>
      <c r="AY37" s="230">
        <f>'Пер.Мер. ППI'!G75</f>
        <v>218937</v>
      </c>
      <c r="AZ37" s="231"/>
      <c r="BA37" s="231"/>
      <c r="BB37" s="232"/>
      <c r="BC37" s="230">
        <f>SUM(BC38:BE41)</f>
        <v>0</v>
      </c>
      <c r="BD37" s="231"/>
      <c r="BE37" s="232"/>
      <c r="BF37" s="230">
        <f>SUM(BF38:BI41)</f>
        <v>0</v>
      </c>
      <c r="BG37" s="231"/>
      <c r="BH37" s="231"/>
      <c r="BI37" s="232"/>
      <c r="BJ37" s="230">
        <v>0</v>
      </c>
      <c r="BK37" s="231"/>
      <c r="BL37" s="231"/>
      <c r="BM37" s="231"/>
      <c r="BN37" s="231"/>
      <c r="BO37" s="231"/>
      <c r="BP37" s="231"/>
      <c r="BQ37" s="233"/>
      <c r="BR37" s="86"/>
    </row>
    <row r="38" spans="1:70" ht="24.95" customHeight="1" x14ac:dyDescent="0.25">
      <c r="A38" s="184"/>
      <c r="B38" s="185"/>
      <c r="C38" s="191"/>
      <c r="D38" s="192"/>
      <c r="E38" s="192"/>
      <c r="F38" s="192"/>
      <c r="G38" s="192"/>
      <c r="H38" s="192"/>
      <c r="I38" s="192"/>
      <c r="J38" s="193"/>
      <c r="K38" s="275"/>
      <c r="L38" s="276"/>
      <c r="M38" s="276"/>
      <c r="N38" s="276"/>
      <c r="O38" s="276"/>
      <c r="P38" s="277"/>
      <c r="Q38" s="283"/>
      <c r="R38" s="284"/>
      <c r="S38" s="284"/>
      <c r="T38" s="284"/>
      <c r="U38" s="284"/>
      <c r="V38" s="284"/>
      <c r="W38" s="284"/>
      <c r="X38" s="185"/>
      <c r="Y38" s="270">
        <f>AF38+AU38</f>
        <v>144304.57</v>
      </c>
      <c r="Z38" s="271"/>
      <c r="AA38" s="271"/>
      <c r="AB38" s="271"/>
      <c r="AC38" s="271"/>
      <c r="AD38" s="271"/>
      <c r="AE38" s="271"/>
      <c r="AF38" s="288">
        <v>6143.57</v>
      </c>
      <c r="AG38" s="288"/>
      <c r="AH38" s="288"/>
      <c r="AI38" s="288"/>
      <c r="AJ38" s="288"/>
      <c r="AK38" s="288"/>
      <c r="AL38" s="288"/>
      <c r="AM38" s="224" t="s">
        <v>32</v>
      </c>
      <c r="AN38" s="224"/>
      <c r="AO38" s="224"/>
      <c r="AP38" s="224"/>
      <c r="AQ38" s="224"/>
      <c r="AR38" s="224"/>
      <c r="AS38" s="224"/>
      <c r="AT38" s="224"/>
      <c r="AU38" s="218">
        <f>'Пер.Мер. ППI'!F77</f>
        <v>138161</v>
      </c>
      <c r="AV38" s="219"/>
      <c r="AW38" s="219"/>
      <c r="AX38" s="225"/>
      <c r="AY38" s="226">
        <f>'Пер.Мер. ППI'!G77</f>
        <v>138161</v>
      </c>
      <c r="AZ38" s="227"/>
      <c r="BA38" s="227"/>
      <c r="BB38" s="228"/>
      <c r="BC38" s="226">
        <v>0</v>
      </c>
      <c r="BD38" s="227"/>
      <c r="BE38" s="228"/>
      <c r="BF38" s="226">
        <v>0</v>
      </c>
      <c r="BG38" s="227"/>
      <c r="BH38" s="227"/>
      <c r="BI38" s="228"/>
      <c r="BJ38" s="218">
        <v>0</v>
      </c>
      <c r="BK38" s="219"/>
      <c r="BL38" s="219"/>
      <c r="BM38" s="219"/>
      <c r="BN38" s="219"/>
      <c r="BO38" s="219"/>
      <c r="BP38" s="219"/>
      <c r="BQ38" s="220"/>
      <c r="BR38" s="86"/>
    </row>
    <row r="39" spans="1:70" ht="24.95" customHeight="1" x14ac:dyDescent="0.25">
      <c r="A39" s="184"/>
      <c r="B39" s="185"/>
      <c r="C39" s="191"/>
      <c r="D39" s="192"/>
      <c r="E39" s="192"/>
      <c r="F39" s="192"/>
      <c r="G39" s="192"/>
      <c r="H39" s="192"/>
      <c r="I39" s="192"/>
      <c r="J39" s="193"/>
      <c r="K39" s="275"/>
      <c r="L39" s="276"/>
      <c r="M39" s="276"/>
      <c r="N39" s="276"/>
      <c r="O39" s="276"/>
      <c r="P39" s="277"/>
      <c r="Q39" s="283"/>
      <c r="R39" s="284"/>
      <c r="S39" s="284"/>
      <c r="T39" s="284"/>
      <c r="U39" s="284"/>
      <c r="V39" s="284"/>
      <c r="W39" s="284"/>
      <c r="X39" s="185"/>
      <c r="Y39" s="270">
        <f t="shared" ref="Y39:Y40" si="3">AF39+AU39</f>
        <v>0</v>
      </c>
      <c r="Z39" s="271"/>
      <c r="AA39" s="271"/>
      <c r="AB39" s="271"/>
      <c r="AC39" s="271"/>
      <c r="AD39" s="271"/>
      <c r="AE39" s="271"/>
      <c r="AF39" s="288">
        <v>0</v>
      </c>
      <c r="AG39" s="288"/>
      <c r="AH39" s="288"/>
      <c r="AI39" s="288"/>
      <c r="AJ39" s="288"/>
      <c r="AK39" s="288"/>
      <c r="AL39" s="288"/>
      <c r="AM39" s="224" t="s">
        <v>31</v>
      </c>
      <c r="AN39" s="224"/>
      <c r="AO39" s="224"/>
      <c r="AP39" s="224"/>
      <c r="AQ39" s="224"/>
      <c r="AR39" s="224"/>
      <c r="AS39" s="224"/>
      <c r="AT39" s="224"/>
      <c r="AU39" s="218">
        <f>'Пер.Мер. ППI'!F76</f>
        <v>0</v>
      </c>
      <c r="AV39" s="219"/>
      <c r="AW39" s="219"/>
      <c r="AX39" s="225"/>
      <c r="AY39" s="226">
        <f>'Пер.Мер. ППI'!G76</f>
        <v>0</v>
      </c>
      <c r="AZ39" s="227"/>
      <c r="BA39" s="227"/>
      <c r="BB39" s="228"/>
      <c r="BC39" s="226">
        <v>0</v>
      </c>
      <c r="BD39" s="227"/>
      <c r="BE39" s="228"/>
      <c r="BF39" s="226">
        <v>0</v>
      </c>
      <c r="BG39" s="227"/>
      <c r="BH39" s="227"/>
      <c r="BI39" s="228"/>
      <c r="BJ39" s="218">
        <v>0</v>
      </c>
      <c r="BK39" s="219"/>
      <c r="BL39" s="219"/>
      <c r="BM39" s="219"/>
      <c r="BN39" s="219"/>
      <c r="BO39" s="219"/>
      <c r="BP39" s="219"/>
      <c r="BQ39" s="220"/>
      <c r="BR39" s="86"/>
    </row>
    <row r="40" spans="1:70" ht="24.95" customHeight="1" x14ac:dyDescent="0.25">
      <c r="A40" s="184"/>
      <c r="B40" s="185"/>
      <c r="C40" s="191"/>
      <c r="D40" s="192"/>
      <c r="E40" s="192"/>
      <c r="F40" s="192"/>
      <c r="G40" s="192"/>
      <c r="H40" s="192"/>
      <c r="I40" s="192"/>
      <c r="J40" s="193"/>
      <c r="K40" s="275"/>
      <c r="L40" s="276"/>
      <c r="M40" s="276"/>
      <c r="N40" s="276"/>
      <c r="O40" s="276"/>
      <c r="P40" s="277"/>
      <c r="Q40" s="283"/>
      <c r="R40" s="284"/>
      <c r="S40" s="284"/>
      <c r="T40" s="284"/>
      <c r="U40" s="284"/>
      <c r="V40" s="284"/>
      <c r="W40" s="284"/>
      <c r="X40" s="185"/>
      <c r="Y40" s="270">
        <f t="shared" si="3"/>
        <v>0</v>
      </c>
      <c r="Z40" s="271"/>
      <c r="AA40" s="271"/>
      <c r="AB40" s="271"/>
      <c r="AC40" s="271"/>
      <c r="AD40" s="271"/>
      <c r="AE40" s="271"/>
      <c r="AF40" s="288">
        <v>0</v>
      </c>
      <c r="AG40" s="288"/>
      <c r="AH40" s="288"/>
      <c r="AI40" s="288"/>
      <c r="AJ40" s="288"/>
      <c r="AK40" s="288"/>
      <c r="AL40" s="288"/>
      <c r="AM40" s="224" t="s">
        <v>250</v>
      </c>
      <c r="AN40" s="224"/>
      <c r="AO40" s="224"/>
      <c r="AP40" s="224"/>
      <c r="AQ40" s="224"/>
      <c r="AR40" s="224"/>
      <c r="AS40" s="224"/>
      <c r="AT40" s="224"/>
      <c r="AU40" s="218">
        <f>'Пер.Мер. ППI'!F79</f>
        <v>0</v>
      </c>
      <c r="AV40" s="219"/>
      <c r="AW40" s="219"/>
      <c r="AX40" s="225"/>
      <c r="AY40" s="226">
        <f>'Пер.Мер. ППI'!G79</f>
        <v>0</v>
      </c>
      <c r="AZ40" s="227"/>
      <c r="BA40" s="227"/>
      <c r="BB40" s="228"/>
      <c r="BC40" s="226">
        <v>0</v>
      </c>
      <c r="BD40" s="227"/>
      <c r="BE40" s="228"/>
      <c r="BF40" s="226">
        <v>0</v>
      </c>
      <c r="BG40" s="227"/>
      <c r="BH40" s="227"/>
      <c r="BI40" s="228"/>
      <c r="BJ40" s="218">
        <v>0</v>
      </c>
      <c r="BK40" s="219"/>
      <c r="BL40" s="219"/>
      <c r="BM40" s="219"/>
      <c r="BN40" s="219"/>
      <c r="BO40" s="219"/>
      <c r="BP40" s="219"/>
      <c r="BQ40" s="220"/>
      <c r="BR40" s="86"/>
    </row>
    <row r="41" spans="1:70" ht="24.95" customHeight="1" thickBot="1" x14ac:dyDescent="0.3">
      <c r="A41" s="186"/>
      <c r="B41" s="187"/>
      <c r="C41" s="194"/>
      <c r="D41" s="195"/>
      <c r="E41" s="195"/>
      <c r="F41" s="195"/>
      <c r="G41" s="195"/>
      <c r="H41" s="195"/>
      <c r="I41" s="195"/>
      <c r="J41" s="196"/>
      <c r="K41" s="278"/>
      <c r="L41" s="279"/>
      <c r="M41" s="279"/>
      <c r="N41" s="279"/>
      <c r="O41" s="279"/>
      <c r="P41" s="280"/>
      <c r="Q41" s="285"/>
      <c r="R41" s="286"/>
      <c r="S41" s="286"/>
      <c r="T41" s="286"/>
      <c r="U41" s="286"/>
      <c r="V41" s="286"/>
      <c r="W41" s="286"/>
      <c r="X41" s="187"/>
      <c r="Y41" s="262">
        <f>AF41+AU41</f>
        <v>82365</v>
      </c>
      <c r="Z41" s="263"/>
      <c r="AA41" s="263"/>
      <c r="AB41" s="263"/>
      <c r="AC41" s="263"/>
      <c r="AD41" s="263"/>
      <c r="AE41" s="263"/>
      <c r="AF41" s="264">
        <v>1589</v>
      </c>
      <c r="AG41" s="264"/>
      <c r="AH41" s="264"/>
      <c r="AI41" s="264"/>
      <c r="AJ41" s="264"/>
      <c r="AK41" s="264"/>
      <c r="AL41" s="264"/>
      <c r="AM41" s="265" t="s">
        <v>489</v>
      </c>
      <c r="AN41" s="265"/>
      <c r="AO41" s="265"/>
      <c r="AP41" s="265"/>
      <c r="AQ41" s="265"/>
      <c r="AR41" s="265"/>
      <c r="AS41" s="265"/>
      <c r="AT41" s="265"/>
      <c r="AU41" s="221">
        <f>'Пер.Мер. ППI'!F78</f>
        <v>80776</v>
      </c>
      <c r="AV41" s="222"/>
      <c r="AW41" s="222"/>
      <c r="AX41" s="266"/>
      <c r="AY41" s="267">
        <f>'Пер.Мер. ППI'!G78</f>
        <v>80776</v>
      </c>
      <c r="AZ41" s="268"/>
      <c r="BA41" s="268"/>
      <c r="BB41" s="269"/>
      <c r="BC41" s="267">
        <v>0</v>
      </c>
      <c r="BD41" s="268"/>
      <c r="BE41" s="269"/>
      <c r="BF41" s="267">
        <v>0</v>
      </c>
      <c r="BG41" s="268"/>
      <c r="BH41" s="268"/>
      <c r="BI41" s="269"/>
      <c r="BJ41" s="221">
        <v>0</v>
      </c>
      <c r="BK41" s="222"/>
      <c r="BL41" s="222"/>
      <c r="BM41" s="222"/>
      <c r="BN41" s="222"/>
      <c r="BO41" s="222"/>
      <c r="BP41" s="222"/>
      <c r="BQ41" s="223"/>
      <c r="BR41" s="86"/>
    </row>
    <row r="42" spans="1:70" s="83" customFormat="1" ht="22.5" hidden="1" customHeight="1" x14ac:dyDescent="0.25">
      <c r="A42" s="234"/>
      <c r="B42" s="235"/>
      <c r="C42" s="238"/>
      <c r="D42" s="239"/>
      <c r="E42" s="239"/>
      <c r="F42" s="239"/>
      <c r="G42" s="239"/>
      <c r="H42" s="239"/>
      <c r="I42" s="239"/>
      <c r="J42" s="240"/>
      <c r="K42" s="244"/>
      <c r="L42" s="245"/>
      <c r="M42" s="245"/>
      <c r="N42" s="245"/>
      <c r="O42" s="245"/>
      <c r="P42" s="246"/>
      <c r="Q42" s="250"/>
      <c r="R42" s="251"/>
      <c r="S42" s="251"/>
      <c r="T42" s="251"/>
      <c r="U42" s="251"/>
      <c r="V42" s="251"/>
      <c r="W42" s="251"/>
      <c r="X42" s="252"/>
      <c r="Y42" s="214"/>
      <c r="Z42" s="215"/>
      <c r="AA42" s="215"/>
      <c r="AB42" s="215"/>
      <c r="AC42" s="215"/>
      <c r="AD42" s="215"/>
      <c r="AE42" s="216"/>
      <c r="AF42" s="256"/>
      <c r="AG42" s="257"/>
      <c r="AH42" s="257"/>
      <c r="AI42" s="257"/>
      <c r="AJ42" s="257"/>
      <c r="AK42" s="257"/>
      <c r="AL42" s="258"/>
      <c r="AM42" s="208"/>
      <c r="AN42" s="209"/>
      <c r="AO42" s="209"/>
      <c r="AP42" s="209"/>
      <c r="AQ42" s="209"/>
      <c r="AR42" s="209"/>
      <c r="AS42" s="209"/>
      <c r="AT42" s="210"/>
      <c r="AU42" s="211"/>
      <c r="AV42" s="212"/>
      <c r="AW42" s="212"/>
      <c r="AX42" s="213"/>
      <c r="AY42" s="214"/>
      <c r="AZ42" s="215"/>
      <c r="BA42" s="215"/>
      <c r="BB42" s="216"/>
      <c r="BC42" s="214"/>
      <c r="BD42" s="215"/>
      <c r="BE42" s="216"/>
      <c r="BF42" s="214"/>
      <c r="BG42" s="215"/>
      <c r="BH42" s="215"/>
      <c r="BI42" s="216"/>
      <c r="BJ42" s="211"/>
      <c r="BK42" s="212"/>
      <c r="BL42" s="212"/>
      <c r="BM42" s="212"/>
      <c r="BN42" s="212"/>
      <c r="BO42" s="212"/>
      <c r="BP42" s="212"/>
      <c r="BQ42" s="217"/>
      <c r="BR42" s="76" t="str">
        <f t="shared" ref="BR42:BR43" si="4">IF(AF42+AY42+BC42+BF42+BJ42=Y42,"ок","неверно")</f>
        <v>ок</v>
      </c>
    </row>
    <row r="43" spans="1:70" s="83" customFormat="1" ht="22.5" hidden="1" customHeight="1" x14ac:dyDescent="0.25">
      <c r="A43" s="236"/>
      <c r="B43" s="237"/>
      <c r="C43" s="241"/>
      <c r="D43" s="242"/>
      <c r="E43" s="242"/>
      <c r="F43" s="242"/>
      <c r="G43" s="242"/>
      <c r="H43" s="242"/>
      <c r="I43" s="242"/>
      <c r="J43" s="243"/>
      <c r="K43" s="247"/>
      <c r="L43" s="248"/>
      <c r="M43" s="248"/>
      <c r="N43" s="248"/>
      <c r="O43" s="248"/>
      <c r="P43" s="249"/>
      <c r="Q43" s="253"/>
      <c r="R43" s="254"/>
      <c r="S43" s="254"/>
      <c r="T43" s="254"/>
      <c r="U43" s="254"/>
      <c r="V43" s="254"/>
      <c r="W43" s="254"/>
      <c r="X43" s="255"/>
      <c r="Y43" s="201"/>
      <c r="Z43" s="202"/>
      <c r="AA43" s="202"/>
      <c r="AB43" s="202"/>
      <c r="AC43" s="202"/>
      <c r="AD43" s="202"/>
      <c r="AE43" s="203"/>
      <c r="AF43" s="259"/>
      <c r="AG43" s="260"/>
      <c r="AH43" s="260"/>
      <c r="AI43" s="260"/>
      <c r="AJ43" s="260"/>
      <c r="AK43" s="260"/>
      <c r="AL43" s="261"/>
      <c r="AM43" s="198"/>
      <c r="AN43" s="199"/>
      <c r="AO43" s="199"/>
      <c r="AP43" s="199"/>
      <c r="AQ43" s="199"/>
      <c r="AR43" s="199"/>
      <c r="AS43" s="199"/>
      <c r="AT43" s="200"/>
      <c r="AU43" s="201"/>
      <c r="AV43" s="202"/>
      <c r="AW43" s="202"/>
      <c r="AX43" s="203"/>
      <c r="AY43" s="204"/>
      <c r="AZ43" s="205"/>
      <c r="BA43" s="205"/>
      <c r="BB43" s="206"/>
      <c r="BC43" s="204"/>
      <c r="BD43" s="205"/>
      <c r="BE43" s="206"/>
      <c r="BF43" s="204"/>
      <c r="BG43" s="205"/>
      <c r="BH43" s="205"/>
      <c r="BI43" s="206"/>
      <c r="BJ43" s="201"/>
      <c r="BK43" s="202"/>
      <c r="BL43" s="202"/>
      <c r="BM43" s="202"/>
      <c r="BN43" s="202"/>
      <c r="BO43" s="202"/>
      <c r="BP43" s="202"/>
      <c r="BQ43" s="207"/>
      <c r="BR43" s="76" t="str">
        <f t="shared" si="4"/>
        <v>ок</v>
      </c>
    </row>
  </sheetData>
  <mergeCells count="151">
    <mergeCell ref="A12:K12"/>
    <mergeCell ref="A13:R13"/>
    <mergeCell ref="A16:BQ16"/>
    <mergeCell ref="AT17:BQ17"/>
    <mergeCell ref="A19:BQ19"/>
    <mergeCell ref="BB21:BQ21"/>
    <mergeCell ref="A1:BQ1"/>
    <mergeCell ref="AT2:BQ2"/>
    <mergeCell ref="A4:BQ4"/>
    <mergeCell ref="A6:BQ6"/>
    <mergeCell ref="A7:BQ7"/>
    <mergeCell ref="A8:BQ8"/>
    <mergeCell ref="AF29:AL30"/>
    <mergeCell ref="AM29:AT30"/>
    <mergeCell ref="AU29:BI29"/>
    <mergeCell ref="BJ29:BQ30"/>
    <mergeCell ref="AU30:AX30"/>
    <mergeCell ref="AY30:BB30"/>
    <mergeCell ref="BC30:BE30"/>
    <mergeCell ref="BF30:BI30"/>
    <mergeCell ref="A22:BQ22"/>
    <mergeCell ref="A23:BQ23"/>
    <mergeCell ref="A24:BQ24"/>
    <mergeCell ref="A26:K26"/>
    <mergeCell ref="A27:R27"/>
    <mergeCell ref="A29:B30"/>
    <mergeCell ref="C29:J30"/>
    <mergeCell ref="K29:P30"/>
    <mergeCell ref="Q29:X30"/>
    <mergeCell ref="Y29:AE30"/>
    <mergeCell ref="AM31:AT31"/>
    <mergeCell ref="AU31:AX31"/>
    <mergeCell ref="AY31:BB31"/>
    <mergeCell ref="BC31:BE31"/>
    <mergeCell ref="BF31:BI31"/>
    <mergeCell ref="BJ31:BQ31"/>
    <mergeCell ref="A31:B31"/>
    <mergeCell ref="C31:J31"/>
    <mergeCell ref="K31:P31"/>
    <mergeCell ref="Q31:X31"/>
    <mergeCell ref="Y31:AE31"/>
    <mergeCell ref="AF31:AL31"/>
    <mergeCell ref="AM32:AT32"/>
    <mergeCell ref="AU32:AX32"/>
    <mergeCell ref="AY32:BB32"/>
    <mergeCell ref="BC32:BE32"/>
    <mergeCell ref="BF32:BI32"/>
    <mergeCell ref="BJ32:BQ32"/>
    <mergeCell ref="A32:B36"/>
    <mergeCell ref="C32:J36"/>
    <mergeCell ref="K32:P36"/>
    <mergeCell ref="Q32:X36"/>
    <mergeCell ref="Y32:AE32"/>
    <mergeCell ref="AF32:AL32"/>
    <mergeCell ref="Y33:AE33"/>
    <mergeCell ref="AF33:AL33"/>
    <mergeCell ref="Y34:AE34"/>
    <mergeCell ref="AF34:AL34"/>
    <mergeCell ref="AM34:AT34"/>
    <mergeCell ref="AU34:AX34"/>
    <mergeCell ref="AY34:BB34"/>
    <mergeCell ref="BC34:BE34"/>
    <mergeCell ref="BF34:BI34"/>
    <mergeCell ref="BJ34:BQ34"/>
    <mergeCell ref="AM33:AT33"/>
    <mergeCell ref="AU33:AX33"/>
    <mergeCell ref="AY33:BB33"/>
    <mergeCell ref="BC33:BE33"/>
    <mergeCell ref="BF33:BI33"/>
    <mergeCell ref="BJ33:BQ33"/>
    <mergeCell ref="BJ35:BQ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Y35:AE35"/>
    <mergeCell ref="AF35:AL35"/>
    <mergeCell ref="AM35:AT35"/>
    <mergeCell ref="AU35:AX35"/>
    <mergeCell ref="AY35:BB35"/>
    <mergeCell ref="BC35:BE35"/>
    <mergeCell ref="K37:P41"/>
    <mergeCell ref="Q37:X41"/>
    <mergeCell ref="Y37:AE37"/>
    <mergeCell ref="AF37:AL37"/>
    <mergeCell ref="Y38:AE38"/>
    <mergeCell ref="AF38:AL38"/>
    <mergeCell ref="Y39:AE39"/>
    <mergeCell ref="AF39:AL39"/>
    <mergeCell ref="BF35:BI35"/>
    <mergeCell ref="BC38:BE38"/>
    <mergeCell ref="BF38:BI38"/>
    <mergeCell ref="AF40:AL40"/>
    <mergeCell ref="AM40:AT40"/>
    <mergeCell ref="AU40:AX40"/>
    <mergeCell ref="AY40:BB40"/>
    <mergeCell ref="BC40:BE40"/>
    <mergeCell ref="AU38:AX38"/>
    <mergeCell ref="AY38:BB38"/>
    <mergeCell ref="BJ38:BQ38"/>
    <mergeCell ref="AM37:AT37"/>
    <mergeCell ref="AU37:AX37"/>
    <mergeCell ref="AY37:BB37"/>
    <mergeCell ref="BC37:BE37"/>
    <mergeCell ref="BF37:BI37"/>
    <mergeCell ref="BJ37:BQ37"/>
    <mergeCell ref="A42:B43"/>
    <mergeCell ref="C42:J43"/>
    <mergeCell ref="K42:P43"/>
    <mergeCell ref="Q42:X43"/>
    <mergeCell ref="Y42:AE42"/>
    <mergeCell ref="AF42:AL42"/>
    <mergeCell ref="Y43:AE43"/>
    <mergeCell ref="AF43:AL43"/>
    <mergeCell ref="BF40:BI40"/>
    <mergeCell ref="Y41:AE41"/>
    <mergeCell ref="AF41:AL41"/>
    <mergeCell ref="AM41:AT41"/>
    <mergeCell ref="AU41:AX41"/>
    <mergeCell ref="AY41:BB41"/>
    <mergeCell ref="BC41:BE41"/>
    <mergeCell ref="BF41:BI41"/>
    <mergeCell ref="Y40:AE40"/>
    <mergeCell ref="A37:B41"/>
    <mergeCell ref="C37:J41"/>
    <mergeCell ref="L26:AL26"/>
    <mergeCell ref="AM43:AT43"/>
    <mergeCell ref="AU43:AX43"/>
    <mergeCell ref="AY43:BB43"/>
    <mergeCell ref="BC43:BE43"/>
    <mergeCell ref="BF43:BI43"/>
    <mergeCell ref="BJ43:BQ43"/>
    <mergeCell ref="AM42:AT42"/>
    <mergeCell ref="AU42:AX42"/>
    <mergeCell ref="AY42:BB42"/>
    <mergeCell ref="BC42:BE42"/>
    <mergeCell ref="BF42:BI42"/>
    <mergeCell ref="BJ42:BQ42"/>
    <mergeCell ref="BJ40:BQ40"/>
    <mergeCell ref="BJ41:BQ41"/>
    <mergeCell ref="AM39:AT39"/>
    <mergeCell ref="AU39:AX39"/>
    <mergeCell ref="AY39:BB39"/>
    <mergeCell ref="BC39:BE39"/>
    <mergeCell ref="BF39:BI39"/>
    <mergeCell ref="BJ39:BQ39"/>
    <mergeCell ref="AM38:AT38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opLeftCell="A24" workbookViewId="0">
      <selection activeCell="BB21" sqref="BB21:BQ21"/>
    </sheetView>
  </sheetViews>
  <sheetFormatPr defaultColWidth="2.28515625" defaultRowHeight="15" x14ac:dyDescent="0.25"/>
  <cols>
    <col min="1" max="9" width="3.42578125" style="76" customWidth="1"/>
    <col min="10" max="10" width="1.7109375" style="76" customWidth="1"/>
    <col min="11" max="23" width="2.28515625" style="76"/>
    <col min="24" max="24" width="1.28515625" style="76" customWidth="1"/>
    <col min="25" max="31" width="2.85546875" style="76" customWidth="1"/>
    <col min="32" max="37" width="2.28515625" style="76"/>
    <col min="38" max="38" width="3.42578125" style="76" customWidth="1"/>
    <col min="39" max="44" width="4.42578125" style="76" customWidth="1"/>
    <col min="45" max="45" width="0.42578125" style="76" customWidth="1"/>
    <col min="46" max="46" width="4.42578125" style="76" hidden="1" customWidth="1"/>
    <col min="47" max="50" width="5.42578125" style="76" customWidth="1"/>
    <col min="51" max="53" width="3.140625" style="76" customWidth="1"/>
    <col min="54" max="54" width="3.85546875" style="76" customWidth="1"/>
    <col min="55" max="55" width="5" style="76" customWidth="1"/>
    <col min="56" max="56" width="3.140625" style="76" customWidth="1"/>
    <col min="57" max="57" width="5" style="76" customWidth="1"/>
    <col min="58" max="60" width="3.140625" style="76" customWidth="1"/>
    <col min="61" max="61" width="3.5703125" style="76" customWidth="1"/>
    <col min="62" max="69" width="2.28515625" style="76"/>
    <col min="70" max="70" width="5" style="76" customWidth="1"/>
    <col min="71" max="16384" width="2.28515625" style="76"/>
  </cols>
  <sheetData>
    <row r="1" spans="1:69" hidden="1" x14ac:dyDescent="0.25">
      <c r="A1" s="306" t="s">
        <v>465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</row>
    <row r="2" spans="1:69" ht="32.25" hidden="1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307" t="s">
        <v>466</v>
      </c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</row>
    <row r="3" spans="1:69" hidden="1" x14ac:dyDescent="0.25"/>
    <row r="4" spans="1:69" hidden="1" x14ac:dyDescent="0.25">
      <c r="A4" s="308" t="s">
        <v>467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</row>
    <row r="5" spans="1:69" hidden="1" x14ac:dyDescent="0.25"/>
    <row r="6" spans="1:69" hidden="1" x14ac:dyDescent="0.25">
      <c r="A6" s="305" t="s">
        <v>468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</row>
    <row r="7" spans="1:69" ht="36.75" hidden="1" customHeight="1" x14ac:dyDescent="0.25">
      <c r="A7" s="310" t="s">
        <v>469</v>
      </c>
      <c r="B7" s="310" t="s">
        <v>470</v>
      </c>
      <c r="C7" s="310"/>
      <c r="D7" s="310" t="s">
        <v>471</v>
      </c>
      <c r="E7" s="310"/>
      <c r="F7" s="310"/>
      <c r="G7" s="310" t="s">
        <v>472</v>
      </c>
      <c r="H7" s="310" t="s">
        <v>473</v>
      </c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</row>
    <row r="8" spans="1:69" hidden="1" x14ac:dyDescent="0.25">
      <c r="A8" s="308" t="s">
        <v>474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8"/>
      <c r="AR8" s="308"/>
      <c r="AS8" s="308"/>
      <c r="AT8" s="308"/>
      <c r="AU8" s="308"/>
      <c r="AV8" s="308"/>
      <c r="AW8" s="308"/>
      <c r="AX8" s="308"/>
      <c r="AY8" s="308"/>
      <c r="AZ8" s="308"/>
      <c r="BA8" s="308"/>
      <c r="BB8" s="308"/>
      <c r="BC8" s="308"/>
      <c r="BD8" s="308"/>
      <c r="BE8" s="308"/>
      <c r="BF8" s="308"/>
      <c r="BG8" s="308"/>
      <c r="BH8" s="308"/>
      <c r="BI8" s="308"/>
      <c r="BJ8" s="308"/>
      <c r="BK8" s="308"/>
      <c r="BL8" s="308"/>
      <c r="BM8" s="308"/>
      <c r="BN8" s="308"/>
      <c r="BO8" s="308"/>
      <c r="BP8" s="308"/>
      <c r="BQ8" s="308"/>
    </row>
    <row r="9" spans="1:69" hidden="1" x14ac:dyDescent="0.25"/>
    <row r="10" spans="1:69" hidden="1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</row>
    <row r="11" spans="1:69" hidden="1" x14ac:dyDescent="0.25"/>
    <row r="12" spans="1:69" s="81" customFormat="1" hidden="1" x14ac:dyDescent="0.25">
      <c r="A12" s="305" t="s">
        <v>475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pans="1:69" s="83" customFormat="1" hidden="1" x14ac:dyDescent="0.25">
      <c r="A13" s="304" t="s">
        <v>476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82" t="s">
        <v>477</v>
      </c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</row>
    <row r="14" spans="1:69" hidden="1" x14ac:dyDescent="0.25"/>
    <row r="15" spans="1:69" hidden="1" x14ac:dyDescent="0.25">
      <c r="A15" s="84"/>
      <c r="B15" s="84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</row>
    <row r="16" spans="1:69" s="85" customFormat="1" ht="27.6" hidden="1" customHeight="1" x14ac:dyDescent="0.25">
      <c r="A16" s="306" t="s">
        <v>465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  <c r="BJ16" s="306"/>
      <c r="BK16" s="306"/>
      <c r="BL16" s="306"/>
      <c r="BM16" s="306"/>
      <c r="BN16" s="306"/>
      <c r="BO16" s="306"/>
      <c r="BP16" s="306"/>
      <c r="BQ16" s="306"/>
    </row>
    <row r="17" spans="1:70" s="85" customFormat="1" ht="33.6" hidden="1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07" t="s">
        <v>466</v>
      </c>
      <c r="AU17" s="307"/>
      <c r="AV17" s="307"/>
      <c r="AW17" s="307"/>
      <c r="AX17" s="307"/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</row>
    <row r="18" spans="1:70" hidden="1" x14ac:dyDescent="0.25"/>
    <row r="19" spans="1:70" hidden="1" x14ac:dyDescent="0.25">
      <c r="A19" s="308" t="s">
        <v>467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8"/>
      <c r="BA19" s="308"/>
      <c r="BB19" s="308"/>
      <c r="BC19" s="308"/>
      <c r="BD19" s="308"/>
      <c r="BE19" s="308"/>
      <c r="BF19" s="308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</row>
    <row r="20" spans="1:70" ht="25.5" hidden="1" customHeight="1" x14ac:dyDescent="0.25"/>
    <row r="21" spans="1:70" ht="61.5" customHeight="1" x14ac:dyDescent="0.25">
      <c r="BB21" s="309" t="s">
        <v>542</v>
      </c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309"/>
      <c r="BO21" s="309"/>
      <c r="BP21" s="309"/>
      <c r="BQ21" s="309"/>
    </row>
    <row r="22" spans="1:70" s="83" customFormat="1" ht="17.25" customHeight="1" x14ac:dyDescent="0.25">
      <c r="A22" s="302" t="s">
        <v>478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</row>
    <row r="23" spans="1:70" s="83" customFormat="1" ht="33" customHeight="1" x14ac:dyDescent="0.25">
      <c r="A23" s="303" t="s">
        <v>479</v>
      </c>
      <c r="B23" s="303" t="s">
        <v>470</v>
      </c>
      <c r="C23" s="303"/>
      <c r="D23" s="303" t="s">
        <v>471</v>
      </c>
      <c r="E23" s="303"/>
      <c r="F23" s="303"/>
      <c r="G23" s="303" t="s">
        <v>472</v>
      </c>
      <c r="H23" s="303" t="s">
        <v>473</v>
      </c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</row>
    <row r="24" spans="1:70" s="83" customFormat="1" x14ac:dyDescent="0.25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</row>
    <row r="25" spans="1:70" s="83" customFormat="1" ht="11.45" customHeight="1" x14ac:dyDescent="0.25"/>
    <row r="26" spans="1:70" s="83" customFormat="1" ht="18.75" customHeight="1" x14ac:dyDescent="0.25">
      <c r="A26" s="304" t="s">
        <v>475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197" t="s">
        <v>405</v>
      </c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</row>
    <row r="27" spans="1:70" ht="18.75" customHeight="1" x14ac:dyDescent="0.25">
      <c r="A27" s="304" t="s">
        <v>476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82" t="s">
        <v>480</v>
      </c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</row>
    <row r="28" spans="1:70" ht="15" customHeight="1" thickBot="1" x14ac:dyDescent="0.3"/>
    <row r="29" spans="1:70" ht="25.5" customHeight="1" x14ac:dyDescent="0.25">
      <c r="A29" s="385" t="s">
        <v>128</v>
      </c>
      <c r="B29" s="382"/>
      <c r="C29" s="382" t="s">
        <v>481</v>
      </c>
      <c r="D29" s="382"/>
      <c r="E29" s="382"/>
      <c r="F29" s="382"/>
      <c r="G29" s="382"/>
      <c r="H29" s="382"/>
      <c r="I29" s="382"/>
      <c r="J29" s="382"/>
      <c r="K29" s="382" t="s">
        <v>482</v>
      </c>
      <c r="L29" s="382"/>
      <c r="M29" s="382"/>
      <c r="N29" s="382"/>
      <c r="O29" s="382"/>
      <c r="P29" s="382"/>
      <c r="Q29" s="382" t="s">
        <v>483</v>
      </c>
      <c r="R29" s="382"/>
      <c r="S29" s="382"/>
      <c r="T29" s="382"/>
      <c r="U29" s="382"/>
      <c r="V29" s="382"/>
      <c r="W29" s="382"/>
      <c r="X29" s="382"/>
      <c r="Y29" s="382" t="s">
        <v>484</v>
      </c>
      <c r="Z29" s="382"/>
      <c r="AA29" s="382"/>
      <c r="AB29" s="382"/>
      <c r="AC29" s="382"/>
      <c r="AD29" s="382"/>
      <c r="AE29" s="382"/>
      <c r="AF29" s="382" t="s">
        <v>485</v>
      </c>
      <c r="AG29" s="382"/>
      <c r="AH29" s="382"/>
      <c r="AI29" s="382"/>
      <c r="AJ29" s="382"/>
      <c r="AK29" s="382"/>
      <c r="AL29" s="382"/>
      <c r="AM29" s="382" t="s">
        <v>486</v>
      </c>
      <c r="AN29" s="382"/>
      <c r="AO29" s="382"/>
      <c r="AP29" s="382"/>
      <c r="AQ29" s="382"/>
      <c r="AR29" s="382"/>
      <c r="AS29" s="382"/>
      <c r="AT29" s="382"/>
      <c r="AU29" s="382" t="s">
        <v>487</v>
      </c>
      <c r="AV29" s="382"/>
      <c r="AW29" s="382"/>
      <c r="AX29" s="382"/>
      <c r="AY29" s="382"/>
      <c r="AZ29" s="382"/>
      <c r="BA29" s="382"/>
      <c r="BB29" s="382"/>
      <c r="BC29" s="382"/>
      <c r="BD29" s="382"/>
      <c r="BE29" s="382"/>
      <c r="BF29" s="382"/>
      <c r="BG29" s="382"/>
      <c r="BH29" s="382"/>
      <c r="BI29" s="382"/>
      <c r="BJ29" s="382" t="s">
        <v>488</v>
      </c>
      <c r="BK29" s="382"/>
      <c r="BL29" s="382"/>
      <c r="BM29" s="382"/>
      <c r="BN29" s="382"/>
      <c r="BO29" s="382"/>
      <c r="BP29" s="382"/>
      <c r="BQ29" s="383"/>
    </row>
    <row r="30" spans="1:70" ht="39.75" customHeight="1" x14ac:dyDescent="0.25">
      <c r="A30" s="386"/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 t="s">
        <v>245</v>
      </c>
      <c r="AV30" s="295"/>
      <c r="AW30" s="295"/>
      <c r="AX30" s="295"/>
      <c r="AY30" s="295">
        <v>2017</v>
      </c>
      <c r="AZ30" s="295"/>
      <c r="BA30" s="295"/>
      <c r="BB30" s="295"/>
      <c r="BC30" s="295">
        <v>2018</v>
      </c>
      <c r="BD30" s="295"/>
      <c r="BE30" s="295"/>
      <c r="BF30" s="295">
        <v>2019</v>
      </c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384"/>
    </row>
    <row r="31" spans="1:70" ht="15.75" thickBot="1" x14ac:dyDescent="0.3">
      <c r="A31" s="381">
        <v>1</v>
      </c>
      <c r="B31" s="379"/>
      <c r="C31" s="379">
        <v>2</v>
      </c>
      <c r="D31" s="379"/>
      <c r="E31" s="379"/>
      <c r="F31" s="379"/>
      <c r="G31" s="379"/>
      <c r="H31" s="379"/>
      <c r="I31" s="379"/>
      <c r="J31" s="379"/>
      <c r="K31" s="379">
        <v>3</v>
      </c>
      <c r="L31" s="379"/>
      <c r="M31" s="379"/>
      <c r="N31" s="379"/>
      <c r="O31" s="379"/>
      <c r="P31" s="379"/>
      <c r="Q31" s="379">
        <v>4</v>
      </c>
      <c r="R31" s="379"/>
      <c r="S31" s="379"/>
      <c r="T31" s="379"/>
      <c r="U31" s="379"/>
      <c r="V31" s="379"/>
      <c r="W31" s="379"/>
      <c r="X31" s="379"/>
      <c r="Y31" s="379">
        <v>5</v>
      </c>
      <c r="Z31" s="379"/>
      <c r="AA31" s="379"/>
      <c r="AB31" s="379"/>
      <c r="AC31" s="379"/>
      <c r="AD31" s="379"/>
      <c r="AE31" s="379"/>
      <c r="AF31" s="379">
        <v>6</v>
      </c>
      <c r="AG31" s="379"/>
      <c r="AH31" s="379"/>
      <c r="AI31" s="379"/>
      <c r="AJ31" s="379"/>
      <c r="AK31" s="379"/>
      <c r="AL31" s="379"/>
      <c r="AM31" s="379">
        <v>7</v>
      </c>
      <c r="AN31" s="379"/>
      <c r="AO31" s="379"/>
      <c r="AP31" s="379"/>
      <c r="AQ31" s="379"/>
      <c r="AR31" s="379"/>
      <c r="AS31" s="379"/>
      <c r="AT31" s="379"/>
      <c r="AU31" s="379">
        <v>8</v>
      </c>
      <c r="AV31" s="379"/>
      <c r="AW31" s="379"/>
      <c r="AX31" s="379"/>
      <c r="AY31" s="379">
        <v>9</v>
      </c>
      <c r="AZ31" s="379"/>
      <c r="BA31" s="379"/>
      <c r="BB31" s="379"/>
      <c r="BC31" s="379">
        <v>10</v>
      </c>
      <c r="BD31" s="379"/>
      <c r="BE31" s="379"/>
      <c r="BF31" s="379">
        <v>11</v>
      </c>
      <c r="BG31" s="379"/>
      <c r="BH31" s="379"/>
      <c r="BI31" s="379"/>
      <c r="BJ31" s="379">
        <v>12</v>
      </c>
      <c r="BK31" s="379"/>
      <c r="BL31" s="379"/>
      <c r="BM31" s="379"/>
      <c r="BN31" s="379"/>
      <c r="BO31" s="379"/>
      <c r="BP31" s="379"/>
      <c r="BQ31" s="380"/>
    </row>
    <row r="32" spans="1:70" ht="24.95" customHeight="1" x14ac:dyDescent="0.25">
      <c r="A32" s="367">
        <v>1</v>
      </c>
      <c r="B32" s="368"/>
      <c r="C32" s="369" t="s">
        <v>456</v>
      </c>
      <c r="D32" s="369"/>
      <c r="E32" s="369"/>
      <c r="F32" s="369"/>
      <c r="G32" s="369"/>
      <c r="H32" s="369"/>
      <c r="I32" s="369"/>
      <c r="J32" s="369"/>
      <c r="K32" s="372" t="s">
        <v>499</v>
      </c>
      <c r="L32" s="372"/>
      <c r="M32" s="372"/>
      <c r="N32" s="372"/>
      <c r="O32" s="372"/>
      <c r="P32" s="372"/>
      <c r="Q32" s="375" t="s">
        <v>490</v>
      </c>
      <c r="R32" s="375"/>
      <c r="S32" s="375"/>
      <c r="T32" s="375"/>
      <c r="U32" s="375"/>
      <c r="V32" s="375"/>
      <c r="W32" s="375"/>
      <c r="X32" s="375"/>
      <c r="Y32" s="287">
        <v>134300</v>
      </c>
      <c r="Z32" s="287"/>
      <c r="AA32" s="287"/>
      <c r="AB32" s="287"/>
      <c r="AC32" s="287"/>
      <c r="AD32" s="287"/>
      <c r="AE32" s="287"/>
      <c r="AF32" s="378">
        <v>0</v>
      </c>
      <c r="AG32" s="378"/>
      <c r="AH32" s="378"/>
      <c r="AI32" s="378"/>
      <c r="AJ32" s="378"/>
      <c r="AK32" s="378"/>
      <c r="AL32" s="378"/>
      <c r="AM32" s="364" t="s">
        <v>28</v>
      </c>
      <c r="AN32" s="364"/>
      <c r="AO32" s="364"/>
      <c r="AP32" s="364"/>
      <c r="AQ32" s="364"/>
      <c r="AR32" s="364"/>
      <c r="AS32" s="364"/>
      <c r="AT32" s="364"/>
      <c r="AU32" s="365">
        <f>'Пер.Мер. ППI'!F95</f>
        <v>134300</v>
      </c>
      <c r="AV32" s="365"/>
      <c r="AW32" s="365"/>
      <c r="AX32" s="365"/>
      <c r="AY32" s="365">
        <f>'Пер.Мер. ППI'!G95</f>
        <v>117700</v>
      </c>
      <c r="AZ32" s="365"/>
      <c r="BA32" s="365"/>
      <c r="BB32" s="365"/>
      <c r="BC32" s="365">
        <f>'Пер.Мер. ППI'!H95</f>
        <v>16600</v>
      </c>
      <c r="BD32" s="365"/>
      <c r="BE32" s="365"/>
      <c r="BF32" s="365">
        <v>0</v>
      </c>
      <c r="BG32" s="365"/>
      <c r="BH32" s="365"/>
      <c r="BI32" s="365"/>
      <c r="BJ32" s="365">
        <v>0</v>
      </c>
      <c r="BK32" s="365"/>
      <c r="BL32" s="365"/>
      <c r="BM32" s="365"/>
      <c r="BN32" s="365"/>
      <c r="BO32" s="365"/>
      <c r="BP32" s="365"/>
      <c r="BQ32" s="366"/>
      <c r="BR32" s="86"/>
    </row>
    <row r="33" spans="1:70" ht="24.95" customHeight="1" x14ac:dyDescent="0.25">
      <c r="A33" s="338"/>
      <c r="B33" s="339"/>
      <c r="C33" s="370"/>
      <c r="D33" s="370"/>
      <c r="E33" s="370"/>
      <c r="F33" s="370"/>
      <c r="G33" s="370"/>
      <c r="H33" s="370"/>
      <c r="I33" s="370"/>
      <c r="J33" s="370"/>
      <c r="K33" s="373"/>
      <c r="L33" s="373"/>
      <c r="M33" s="373"/>
      <c r="N33" s="373"/>
      <c r="O33" s="373"/>
      <c r="P33" s="373"/>
      <c r="Q33" s="376"/>
      <c r="R33" s="376"/>
      <c r="S33" s="376"/>
      <c r="T33" s="376"/>
      <c r="U33" s="376"/>
      <c r="V33" s="376"/>
      <c r="W33" s="376"/>
      <c r="X33" s="376"/>
      <c r="Y33" s="270">
        <v>48640</v>
      </c>
      <c r="Z33" s="270"/>
      <c r="AA33" s="270"/>
      <c r="AB33" s="270"/>
      <c r="AC33" s="270"/>
      <c r="AD33" s="270"/>
      <c r="AE33" s="270"/>
      <c r="AF33" s="363">
        <v>0</v>
      </c>
      <c r="AG33" s="363"/>
      <c r="AH33" s="363"/>
      <c r="AI33" s="363"/>
      <c r="AJ33" s="363"/>
      <c r="AK33" s="363"/>
      <c r="AL33" s="363"/>
      <c r="AM33" s="332" t="s">
        <v>32</v>
      </c>
      <c r="AN33" s="332"/>
      <c r="AO33" s="332"/>
      <c r="AP33" s="332"/>
      <c r="AQ33" s="332"/>
      <c r="AR33" s="332"/>
      <c r="AS33" s="332"/>
      <c r="AT33" s="332"/>
      <c r="AU33" s="359">
        <f>'Пер.Мер. ППI'!F97</f>
        <v>48640</v>
      </c>
      <c r="AV33" s="359"/>
      <c r="AW33" s="359"/>
      <c r="AX33" s="359"/>
      <c r="AY33" s="270">
        <f>'Пер.Мер. ППI'!G97</f>
        <v>43200</v>
      </c>
      <c r="AZ33" s="270"/>
      <c r="BA33" s="270"/>
      <c r="BB33" s="270"/>
      <c r="BC33" s="270">
        <f>'Пер.Мер. ППI'!H97</f>
        <v>5440</v>
      </c>
      <c r="BD33" s="270"/>
      <c r="BE33" s="270"/>
      <c r="BF33" s="270">
        <v>0</v>
      </c>
      <c r="BG33" s="270"/>
      <c r="BH33" s="270"/>
      <c r="BI33" s="270"/>
      <c r="BJ33" s="359">
        <v>0</v>
      </c>
      <c r="BK33" s="359"/>
      <c r="BL33" s="359"/>
      <c r="BM33" s="359"/>
      <c r="BN33" s="359"/>
      <c r="BO33" s="359"/>
      <c r="BP33" s="359"/>
      <c r="BQ33" s="360"/>
      <c r="BR33" s="86"/>
    </row>
    <row r="34" spans="1:70" ht="24.95" customHeight="1" x14ac:dyDescent="0.25">
      <c r="A34" s="338"/>
      <c r="B34" s="339"/>
      <c r="C34" s="370"/>
      <c r="D34" s="370"/>
      <c r="E34" s="370"/>
      <c r="F34" s="370"/>
      <c r="G34" s="370"/>
      <c r="H34" s="370"/>
      <c r="I34" s="370"/>
      <c r="J34" s="370"/>
      <c r="K34" s="373"/>
      <c r="L34" s="373"/>
      <c r="M34" s="373"/>
      <c r="N34" s="373"/>
      <c r="O34" s="373"/>
      <c r="P34" s="373"/>
      <c r="Q34" s="376"/>
      <c r="R34" s="376"/>
      <c r="S34" s="376"/>
      <c r="T34" s="376"/>
      <c r="U34" s="376"/>
      <c r="V34" s="376"/>
      <c r="W34" s="376"/>
      <c r="X34" s="376"/>
      <c r="Y34" s="270">
        <v>73500</v>
      </c>
      <c r="Z34" s="270"/>
      <c r="AA34" s="270"/>
      <c r="AB34" s="270"/>
      <c r="AC34" s="270"/>
      <c r="AD34" s="270"/>
      <c r="AE34" s="270"/>
      <c r="AF34" s="363">
        <v>0</v>
      </c>
      <c r="AG34" s="363"/>
      <c r="AH34" s="363"/>
      <c r="AI34" s="363"/>
      <c r="AJ34" s="363"/>
      <c r="AK34" s="363"/>
      <c r="AL34" s="363"/>
      <c r="AM34" s="332" t="s">
        <v>31</v>
      </c>
      <c r="AN34" s="332"/>
      <c r="AO34" s="332"/>
      <c r="AP34" s="332"/>
      <c r="AQ34" s="332"/>
      <c r="AR34" s="332"/>
      <c r="AS34" s="332"/>
      <c r="AT34" s="332"/>
      <c r="AU34" s="359">
        <f>'Пер.Мер. ППI'!F96</f>
        <v>73500</v>
      </c>
      <c r="AV34" s="359"/>
      <c r="AW34" s="359"/>
      <c r="AX34" s="359"/>
      <c r="AY34" s="270">
        <f>'Пер.Мер. ППI'!G96</f>
        <v>63700</v>
      </c>
      <c r="AZ34" s="270"/>
      <c r="BA34" s="270"/>
      <c r="BB34" s="270"/>
      <c r="BC34" s="270">
        <f>'Пер.Мер. ППI'!H96</f>
        <v>9800</v>
      </c>
      <c r="BD34" s="270"/>
      <c r="BE34" s="270"/>
      <c r="BF34" s="270">
        <v>0</v>
      </c>
      <c r="BG34" s="270"/>
      <c r="BH34" s="270"/>
      <c r="BI34" s="270"/>
      <c r="BJ34" s="359">
        <v>0</v>
      </c>
      <c r="BK34" s="359"/>
      <c r="BL34" s="359"/>
      <c r="BM34" s="359"/>
      <c r="BN34" s="359"/>
      <c r="BO34" s="359"/>
      <c r="BP34" s="359"/>
      <c r="BQ34" s="360"/>
      <c r="BR34" s="86"/>
    </row>
    <row r="35" spans="1:70" ht="24.95" customHeight="1" x14ac:dyDescent="0.25">
      <c r="A35" s="338"/>
      <c r="B35" s="339"/>
      <c r="C35" s="370"/>
      <c r="D35" s="370"/>
      <c r="E35" s="370"/>
      <c r="F35" s="370"/>
      <c r="G35" s="370"/>
      <c r="H35" s="370"/>
      <c r="I35" s="370"/>
      <c r="J35" s="370"/>
      <c r="K35" s="373"/>
      <c r="L35" s="373"/>
      <c r="M35" s="373"/>
      <c r="N35" s="373"/>
      <c r="O35" s="373"/>
      <c r="P35" s="373"/>
      <c r="Q35" s="376"/>
      <c r="R35" s="376"/>
      <c r="S35" s="376"/>
      <c r="T35" s="376"/>
      <c r="U35" s="376"/>
      <c r="V35" s="376"/>
      <c r="W35" s="376"/>
      <c r="X35" s="376"/>
      <c r="Y35" s="270">
        <v>0</v>
      </c>
      <c r="Z35" s="270"/>
      <c r="AA35" s="270"/>
      <c r="AB35" s="270"/>
      <c r="AC35" s="270"/>
      <c r="AD35" s="270"/>
      <c r="AE35" s="270"/>
      <c r="AF35" s="363">
        <v>0</v>
      </c>
      <c r="AG35" s="363"/>
      <c r="AH35" s="363"/>
      <c r="AI35" s="363"/>
      <c r="AJ35" s="363"/>
      <c r="AK35" s="363"/>
      <c r="AL35" s="363"/>
      <c r="AM35" s="332" t="s">
        <v>250</v>
      </c>
      <c r="AN35" s="332"/>
      <c r="AO35" s="332"/>
      <c r="AP35" s="332"/>
      <c r="AQ35" s="332"/>
      <c r="AR35" s="332"/>
      <c r="AS35" s="332"/>
      <c r="AT35" s="332"/>
      <c r="AU35" s="359">
        <f>'Пер.Мер. ППI'!F99</f>
        <v>0</v>
      </c>
      <c r="AV35" s="359"/>
      <c r="AW35" s="359"/>
      <c r="AX35" s="359"/>
      <c r="AY35" s="270">
        <f>'Пер.Мер. ППI'!G99</f>
        <v>0</v>
      </c>
      <c r="AZ35" s="270"/>
      <c r="BA35" s="270"/>
      <c r="BB35" s="270"/>
      <c r="BC35" s="270">
        <f>'Пер.Мер. ППI'!H99</f>
        <v>0</v>
      </c>
      <c r="BD35" s="270"/>
      <c r="BE35" s="270"/>
      <c r="BF35" s="270">
        <v>0</v>
      </c>
      <c r="BG35" s="270"/>
      <c r="BH35" s="270"/>
      <c r="BI35" s="270"/>
      <c r="BJ35" s="359">
        <v>0</v>
      </c>
      <c r="BK35" s="359"/>
      <c r="BL35" s="359"/>
      <c r="BM35" s="359"/>
      <c r="BN35" s="359"/>
      <c r="BO35" s="359"/>
      <c r="BP35" s="359"/>
      <c r="BQ35" s="360"/>
      <c r="BR35" s="86"/>
    </row>
    <row r="36" spans="1:70" ht="24.95" customHeight="1" thickBot="1" x14ac:dyDescent="0.3">
      <c r="A36" s="340"/>
      <c r="B36" s="341"/>
      <c r="C36" s="371"/>
      <c r="D36" s="371"/>
      <c r="E36" s="371"/>
      <c r="F36" s="371"/>
      <c r="G36" s="371"/>
      <c r="H36" s="371"/>
      <c r="I36" s="371"/>
      <c r="J36" s="371"/>
      <c r="K36" s="374"/>
      <c r="L36" s="374"/>
      <c r="M36" s="374"/>
      <c r="N36" s="374"/>
      <c r="O36" s="374"/>
      <c r="P36" s="374"/>
      <c r="Q36" s="377"/>
      <c r="R36" s="377"/>
      <c r="S36" s="377"/>
      <c r="T36" s="377"/>
      <c r="U36" s="377"/>
      <c r="V36" s="377"/>
      <c r="W36" s="377"/>
      <c r="X36" s="377"/>
      <c r="Y36" s="327">
        <v>12160</v>
      </c>
      <c r="Z36" s="327"/>
      <c r="AA36" s="327"/>
      <c r="AB36" s="327"/>
      <c r="AC36" s="327"/>
      <c r="AD36" s="327"/>
      <c r="AE36" s="327"/>
      <c r="AF36" s="361">
        <v>0</v>
      </c>
      <c r="AG36" s="361"/>
      <c r="AH36" s="361"/>
      <c r="AI36" s="361"/>
      <c r="AJ36" s="361"/>
      <c r="AK36" s="361"/>
      <c r="AL36" s="361"/>
      <c r="AM36" s="328" t="s">
        <v>489</v>
      </c>
      <c r="AN36" s="328"/>
      <c r="AO36" s="328"/>
      <c r="AP36" s="328"/>
      <c r="AQ36" s="328"/>
      <c r="AR36" s="328"/>
      <c r="AS36" s="328"/>
      <c r="AT36" s="328"/>
      <c r="AU36" s="327">
        <f>'Пер.Мер. ППI'!F98</f>
        <v>12160</v>
      </c>
      <c r="AV36" s="327"/>
      <c r="AW36" s="327"/>
      <c r="AX36" s="327"/>
      <c r="AY36" s="262">
        <f>'Пер.Мер. ППI'!G98</f>
        <v>10800</v>
      </c>
      <c r="AZ36" s="262"/>
      <c r="BA36" s="262"/>
      <c r="BB36" s="262"/>
      <c r="BC36" s="262">
        <f>'Пер.Мер. ППI'!H98</f>
        <v>1360</v>
      </c>
      <c r="BD36" s="262"/>
      <c r="BE36" s="262"/>
      <c r="BF36" s="262">
        <v>0</v>
      </c>
      <c r="BG36" s="262"/>
      <c r="BH36" s="262"/>
      <c r="BI36" s="262"/>
      <c r="BJ36" s="327">
        <v>0</v>
      </c>
      <c r="BK36" s="327"/>
      <c r="BL36" s="327"/>
      <c r="BM36" s="327"/>
      <c r="BN36" s="327"/>
      <c r="BO36" s="327"/>
      <c r="BP36" s="327"/>
      <c r="BQ36" s="362"/>
      <c r="BR36" s="86"/>
    </row>
    <row r="37" spans="1:70" ht="24.95" customHeight="1" x14ac:dyDescent="0.25">
      <c r="A37" s="336">
        <v>2</v>
      </c>
      <c r="B37" s="337"/>
      <c r="C37" s="342" t="s">
        <v>541</v>
      </c>
      <c r="D37" s="342"/>
      <c r="E37" s="342"/>
      <c r="F37" s="342"/>
      <c r="G37" s="342"/>
      <c r="H37" s="342"/>
      <c r="I37" s="342"/>
      <c r="J37" s="342"/>
      <c r="K37" s="345">
        <v>2017</v>
      </c>
      <c r="L37" s="345"/>
      <c r="M37" s="345"/>
      <c r="N37" s="345"/>
      <c r="O37" s="345"/>
      <c r="P37" s="345"/>
      <c r="Q37" s="348" t="s">
        <v>491</v>
      </c>
      <c r="R37" s="349"/>
      <c r="S37" s="349"/>
      <c r="T37" s="349"/>
      <c r="U37" s="349"/>
      <c r="V37" s="349"/>
      <c r="W37" s="349"/>
      <c r="X37" s="350"/>
      <c r="Y37" s="357">
        <v>50000</v>
      </c>
      <c r="Z37" s="357"/>
      <c r="AA37" s="357"/>
      <c r="AB37" s="357"/>
      <c r="AC37" s="357"/>
      <c r="AD37" s="357"/>
      <c r="AE37" s="357"/>
      <c r="AF37" s="358">
        <v>0</v>
      </c>
      <c r="AG37" s="358"/>
      <c r="AH37" s="358"/>
      <c r="AI37" s="358"/>
      <c r="AJ37" s="358"/>
      <c r="AK37" s="358"/>
      <c r="AL37" s="358"/>
      <c r="AM37" s="333" t="s">
        <v>28</v>
      </c>
      <c r="AN37" s="333"/>
      <c r="AO37" s="333"/>
      <c r="AP37" s="333"/>
      <c r="AQ37" s="333"/>
      <c r="AR37" s="333"/>
      <c r="AS37" s="333"/>
      <c r="AT37" s="333"/>
      <c r="AU37" s="334">
        <f>'Пер.Мер. ППI'!F115</f>
        <v>50000</v>
      </c>
      <c r="AV37" s="334"/>
      <c r="AW37" s="334"/>
      <c r="AX37" s="334"/>
      <c r="AY37" s="334">
        <f>'Пер.Мер. ППI'!G115</f>
        <v>50000</v>
      </c>
      <c r="AZ37" s="334"/>
      <c r="BA37" s="334"/>
      <c r="BB37" s="334"/>
      <c r="BC37" s="334">
        <v>0</v>
      </c>
      <c r="BD37" s="334"/>
      <c r="BE37" s="334"/>
      <c r="BF37" s="334">
        <v>0</v>
      </c>
      <c r="BG37" s="334"/>
      <c r="BH37" s="334"/>
      <c r="BI37" s="334"/>
      <c r="BJ37" s="334">
        <v>0</v>
      </c>
      <c r="BK37" s="334"/>
      <c r="BL37" s="334"/>
      <c r="BM37" s="334"/>
      <c r="BN37" s="334"/>
      <c r="BO37" s="334"/>
      <c r="BP37" s="334"/>
      <c r="BQ37" s="335"/>
      <c r="BR37" s="86"/>
    </row>
    <row r="38" spans="1:70" ht="24.95" customHeight="1" x14ac:dyDescent="0.25">
      <c r="A38" s="338"/>
      <c r="B38" s="339"/>
      <c r="C38" s="343"/>
      <c r="D38" s="343"/>
      <c r="E38" s="343"/>
      <c r="F38" s="343"/>
      <c r="G38" s="343"/>
      <c r="H38" s="343"/>
      <c r="I38" s="343"/>
      <c r="J38" s="343"/>
      <c r="K38" s="346"/>
      <c r="L38" s="346"/>
      <c r="M38" s="346"/>
      <c r="N38" s="346"/>
      <c r="O38" s="346"/>
      <c r="P38" s="346"/>
      <c r="Q38" s="351"/>
      <c r="R38" s="352"/>
      <c r="S38" s="352"/>
      <c r="T38" s="352"/>
      <c r="U38" s="352"/>
      <c r="V38" s="352"/>
      <c r="W38" s="352"/>
      <c r="X38" s="353"/>
      <c r="Y38" s="271">
        <v>0</v>
      </c>
      <c r="Z38" s="271"/>
      <c r="AA38" s="271"/>
      <c r="AB38" s="271"/>
      <c r="AC38" s="271"/>
      <c r="AD38" s="271"/>
      <c r="AE38" s="271"/>
      <c r="AF38" s="288">
        <v>0</v>
      </c>
      <c r="AG38" s="288"/>
      <c r="AH38" s="288"/>
      <c r="AI38" s="288"/>
      <c r="AJ38" s="288"/>
      <c r="AK38" s="288"/>
      <c r="AL38" s="288"/>
      <c r="AM38" s="332" t="s">
        <v>32</v>
      </c>
      <c r="AN38" s="332"/>
      <c r="AO38" s="332"/>
      <c r="AP38" s="332"/>
      <c r="AQ38" s="332"/>
      <c r="AR38" s="332"/>
      <c r="AS38" s="332"/>
      <c r="AT38" s="332"/>
      <c r="AU38" s="325">
        <v>0</v>
      </c>
      <c r="AV38" s="325"/>
      <c r="AW38" s="325"/>
      <c r="AX38" s="325"/>
      <c r="AY38" s="317">
        <v>0</v>
      </c>
      <c r="AZ38" s="317"/>
      <c r="BA38" s="317"/>
      <c r="BB38" s="317"/>
      <c r="BC38" s="317">
        <v>0</v>
      </c>
      <c r="BD38" s="317"/>
      <c r="BE38" s="317"/>
      <c r="BF38" s="317">
        <v>0</v>
      </c>
      <c r="BG38" s="317"/>
      <c r="BH38" s="317"/>
      <c r="BI38" s="317"/>
      <c r="BJ38" s="325">
        <v>0</v>
      </c>
      <c r="BK38" s="325"/>
      <c r="BL38" s="325"/>
      <c r="BM38" s="325"/>
      <c r="BN38" s="325"/>
      <c r="BO38" s="325"/>
      <c r="BP38" s="325"/>
      <c r="BQ38" s="326"/>
      <c r="BR38" s="86"/>
    </row>
    <row r="39" spans="1:70" ht="24.95" customHeight="1" x14ac:dyDescent="0.25">
      <c r="A39" s="338"/>
      <c r="B39" s="339"/>
      <c r="C39" s="343"/>
      <c r="D39" s="343"/>
      <c r="E39" s="343"/>
      <c r="F39" s="343"/>
      <c r="G39" s="343"/>
      <c r="H39" s="343"/>
      <c r="I39" s="343"/>
      <c r="J39" s="343"/>
      <c r="K39" s="346"/>
      <c r="L39" s="346"/>
      <c r="M39" s="346"/>
      <c r="N39" s="346"/>
      <c r="O39" s="346"/>
      <c r="P39" s="346"/>
      <c r="Q39" s="351"/>
      <c r="R39" s="352"/>
      <c r="S39" s="352"/>
      <c r="T39" s="352"/>
      <c r="U39" s="352"/>
      <c r="V39" s="352"/>
      <c r="W39" s="352"/>
      <c r="X39" s="353"/>
      <c r="Y39" s="271">
        <v>0</v>
      </c>
      <c r="Z39" s="271"/>
      <c r="AA39" s="271"/>
      <c r="AB39" s="271"/>
      <c r="AC39" s="271"/>
      <c r="AD39" s="271"/>
      <c r="AE39" s="271"/>
      <c r="AF39" s="288">
        <v>0</v>
      </c>
      <c r="AG39" s="288"/>
      <c r="AH39" s="288"/>
      <c r="AI39" s="288"/>
      <c r="AJ39" s="288"/>
      <c r="AK39" s="288"/>
      <c r="AL39" s="288"/>
      <c r="AM39" s="332" t="s">
        <v>31</v>
      </c>
      <c r="AN39" s="332"/>
      <c r="AO39" s="332"/>
      <c r="AP39" s="332"/>
      <c r="AQ39" s="332"/>
      <c r="AR39" s="332"/>
      <c r="AS39" s="332"/>
      <c r="AT39" s="332"/>
      <c r="AU39" s="325">
        <v>0</v>
      </c>
      <c r="AV39" s="325"/>
      <c r="AW39" s="325"/>
      <c r="AX39" s="325"/>
      <c r="AY39" s="317">
        <v>0</v>
      </c>
      <c r="AZ39" s="317"/>
      <c r="BA39" s="317"/>
      <c r="BB39" s="317"/>
      <c r="BC39" s="317">
        <v>0</v>
      </c>
      <c r="BD39" s="317"/>
      <c r="BE39" s="317"/>
      <c r="BF39" s="317">
        <v>0</v>
      </c>
      <c r="BG39" s="317"/>
      <c r="BH39" s="317"/>
      <c r="BI39" s="317"/>
      <c r="BJ39" s="325">
        <v>0</v>
      </c>
      <c r="BK39" s="325"/>
      <c r="BL39" s="325"/>
      <c r="BM39" s="325"/>
      <c r="BN39" s="325"/>
      <c r="BO39" s="325"/>
      <c r="BP39" s="325"/>
      <c r="BQ39" s="326"/>
      <c r="BR39" s="86"/>
    </row>
    <row r="40" spans="1:70" ht="24.95" customHeight="1" x14ac:dyDescent="0.25">
      <c r="A40" s="338"/>
      <c r="B40" s="339"/>
      <c r="C40" s="343"/>
      <c r="D40" s="343"/>
      <c r="E40" s="343"/>
      <c r="F40" s="343"/>
      <c r="G40" s="343"/>
      <c r="H40" s="343"/>
      <c r="I40" s="343"/>
      <c r="J40" s="343"/>
      <c r="K40" s="346"/>
      <c r="L40" s="346"/>
      <c r="M40" s="346"/>
      <c r="N40" s="346"/>
      <c r="O40" s="346"/>
      <c r="P40" s="346"/>
      <c r="Q40" s="351"/>
      <c r="R40" s="352"/>
      <c r="S40" s="352"/>
      <c r="T40" s="352"/>
      <c r="U40" s="352"/>
      <c r="V40" s="352"/>
      <c r="W40" s="352"/>
      <c r="X40" s="353"/>
      <c r="Y40" s="271">
        <v>0</v>
      </c>
      <c r="Z40" s="271"/>
      <c r="AA40" s="271"/>
      <c r="AB40" s="271"/>
      <c r="AC40" s="271"/>
      <c r="AD40" s="271"/>
      <c r="AE40" s="271"/>
      <c r="AF40" s="288">
        <v>0</v>
      </c>
      <c r="AG40" s="288"/>
      <c r="AH40" s="288"/>
      <c r="AI40" s="288"/>
      <c r="AJ40" s="288"/>
      <c r="AK40" s="288"/>
      <c r="AL40" s="288"/>
      <c r="AM40" s="332" t="s">
        <v>250</v>
      </c>
      <c r="AN40" s="332"/>
      <c r="AO40" s="332"/>
      <c r="AP40" s="332"/>
      <c r="AQ40" s="332"/>
      <c r="AR40" s="332"/>
      <c r="AS40" s="332"/>
      <c r="AT40" s="332"/>
      <c r="AU40" s="325">
        <v>0</v>
      </c>
      <c r="AV40" s="325"/>
      <c r="AW40" s="325"/>
      <c r="AX40" s="325"/>
      <c r="AY40" s="317">
        <v>0</v>
      </c>
      <c r="AZ40" s="317"/>
      <c r="BA40" s="317"/>
      <c r="BB40" s="317"/>
      <c r="BC40" s="317">
        <v>0</v>
      </c>
      <c r="BD40" s="317"/>
      <c r="BE40" s="317"/>
      <c r="BF40" s="317">
        <v>0</v>
      </c>
      <c r="BG40" s="317"/>
      <c r="BH40" s="317"/>
      <c r="BI40" s="317"/>
      <c r="BJ40" s="325">
        <v>0</v>
      </c>
      <c r="BK40" s="325"/>
      <c r="BL40" s="325"/>
      <c r="BM40" s="325"/>
      <c r="BN40" s="325"/>
      <c r="BO40" s="325"/>
      <c r="BP40" s="325"/>
      <c r="BQ40" s="326"/>
      <c r="BR40" s="86"/>
    </row>
    <row r="41" spans="1:70" ht="24.95" customHeight="1" thickBot="1" x14ac:dyDescent="0.3">
      <c r="A41" s="340"/>
      <c r="B41" s="341"/>
      <c r="C41" s="344"/>
      <c r="D41" s="344"/>
      <c r="E41" s="344"/>
      <c r="F41" s="344"/>
      <c r="G41" s="344"/>
      <c r="H41" s="344"/>
      <c r="I41" s="344"/>
      <c r="J41" s="344"/>
      <c r="K41" s="347"/>
      <c r="L41" s="347"/>
      <c r="M41" s="347"/>
      <c r="N41" s="347"/>
      <c r="O41" s="347"/>
      <c r="P41" s="347"/>
      <c r="Q41" s="354"/>
      <c r="R41" s="355"/>
      <c r="S41" s="355"/>
      <c r="T41" s="355"/>
      <c r="U41" s="355"/>
      <c r="V41" s="355"/>
      <c r="W41" s="355"/>
      <c r="X41" s="356"/>
      <c r="Y41" s="327">
        <v>50000</v>
      </c>
      <c r="Z41" s="327"/>
      <c r="AA41" s="327"/>
      <c r="AB41" s="327"/>
      <c r="AC41" s="327"/>
      <c r="AD41" s="327"/>
      <c r="AE41" s="327"/>
      <c r="AF41" s="264">
        <v>0</v>
      </c>
      <c r="AG41" s="264"/>
      <c r="AH41" s="264"/>
      <c r="AI41" s="264"/>
      <c r="AJ41" s="264"/>
      <c r="AK41" s="264"/>
      <c r="AL41" s="264"/>
      <c r="AM41" s="328" t="s">
        <v>489</v>
      </c>
      <c r="AN41" s="328"/>
      <c r="AO41" s="328"/>
      <c r="AP41" s="328"/>
      <c r="AQ41" s="328"/>
      <c r="AR41" s="328"/>
      <c r="AS41" s="328"/>
      <c r="AT41" s="328"/>
      <c r="AU41" s="329">
        <f>'Пер.Мер. ППI'!F118</f>
        <v>50000</v>
      </c>
      <c r="AV41" s="329"/>
      <c r="AW41" s="329"/>
      <c r="AX41" s="329"/>
      <c r="AY41" s="330">
        <f>'Пер.Мер. ППI'!G118</f>
        <v>50000</v>
      </c>
      <c r="AZ41" s="330"/>
      <c r="BA41" s="330"/>
      <c r="BB41" s="330"/>
      <c r="BC41" s="330">
        <v>0</v>
      </c>
      <c r="BD41" s="330"/>
      <c r="BE41" s="330"/>
      <c r="BF41" s="330">
        <v>0</v>
      </c>
      <c r="BG41" s="330"/>
      <c r="BH41" s="330"/>
      <c r="BI41" s="330"/>
      <c r="BJ41" s="329">
        <v>0</v>
      </c>
      <c r="BK41" s="329"/>
      <c r="BL41" s="329"/>
      <c r="BM41" s="329"/>
      <c r="BN41" s="329"/>
      <c r="BO41" s="329"/>
      <c r="BP41" s="329"/>
      <c r="BQ41" s="331"/>
      <c r="BR41" s="86"/>
    </row>
    <row r="42" spans="1:70" s="83" customFormat="1" ht="22.5" hidden="1" customHeight="1" x14ac:dyDescent="0.25">
      <c r="A42" s="234"/>
      <c r="B42" s="235"/>
      <c r="C42" s="238"/>
      <c r="D42" s="239"/>
      <c r="E42" s="239"/>
      <c r="F42" s="239"/>
      <c r="G42" s="239"/>
      <c r="H42" s="239"/>
      <c r="I42" s="239"/>
      <c r="J42" s="240"/>
      <c r="K42" s="244"/>
      <c r="L42" s="245"/>
      <c r="M42" s="245"/>
      <c r="N42" s="245"/>
      <c r="O42" s="245"/>
      <c r="P42" s="246"/>
      <c r="Q42" s="250"/>
      <c r="R42" s="251"/>
      <c r="S42" s="251"/>
      <c r="T42" s="251"/>
      <c r="U42" s="251"/>
      <c r="V42" s="251"/>
      <c r="W42" s="251"/>
      <c r="X42" s="252"/>
      <c r="Y42" s="311"/>
      <c r="Z42" s="312"/>
      <c r="AA42" s="312"/>
      <c r="AB42" s="312"/>
      <c r="AC42" s="312"/>
      <c r="AD42" s="312"/>
      <c r="AE42" s="313"/>
      <c r="AF42" s="314"/>
      <c r="AG42" s="315"/>
      <c r="AH42" s="315"/>
      <c r="AI42" s="315"/>
      <c r="AJ42" s="315"/>
      <c r="AK42" s="315"/>
      <c r="AL42" s="316"/>
      <c r="AM42" s="318"/>
      <c r="AN42" s="319"/>
      <c r="AO42" s="319"/>
      <c r="AP42" s="319"/>
      <c r="AQ42" s="319"/>
      <c r="AR42" s="319"/>
      <c r="AS42" s="319"/>
      <c r="AT42" s="320"/>
      <c r="AU42" s="321"/>
      <c r="AV42" s="322"/>
      <c r="AW42" s="322"/>
      <c r="AX42" s="323"/>
      <c r="AY42" s="311"/>
      <c r="AZ42" s="312"/>
      <c r="BA42" s="312"/>
      <c r="BB42" s="313"/>
      <c r="BC42" s="311"/>
      <c r="BD42" s="312"/>
      <c r="BE42" s="313"/>
      <c r="BF42" s="311"/>
      <c r="BG42" s="312"/>
      <c r="BH42" s="312"/>
      <c r="BI42" s="313"/>
      <c r="BJ42" s="321"/>
      <c r="BK42" s="322"/>
      <c r="BL42" s="322"/>
      <c r="BM42" s="322"/>
      <c r="BN42" s="322"/>
      <c r="BO42" s="322"/>
      <c r="BP42" s="322"/>
      <c r="BQ42" s="324"/>
      <c r="BR42" s="76" t="str">
        <f t="shared" ref="BR42:BR43" si="0">IF(AF42+AY42+BC42+BF42+BJ42=Y42,"ок","неверно")</f>
        <v>ок</v>
      </c>
    </row>
    <row r="43" spans="1:70" s="83" customFormat="1" ht="22.5" hidden="1" customHeight="1" x14ac:dyDescent="0.25">
      <c r="A43" s="236"/>
      <c r="B43" s="237"/>
      <c r="C43" s="241"/>
      <c r="D43" s="242"/>
      <c r="E43" s="242"/>
      <c r="F43" s="242"/>
      <c r="G43" s="242"/>
      <c r="H43" s="242"/>
      <c r="I43" s="242"/>
      <c r="J43" s="243"/>
      <c r="K43" s="247"/>
      <c r="L43" s="248"/>
      <c r="M43" s="248"/>
      <c r="N43" s="248"/>
      <c r="O43" s="248"/>
      <c r="P43" s="249"/>
      <c r="Q43" s="253"/>
      <c r="R43" s="254"/>
      <c r="S43" s="254"/>
      <c r="T43" s="254"/>
      <c r="U43" s="254"/>
      <c r="V43" s="254"/>
      <c r="W43" s="254"/>
      <c r="X43" s="255"/>
      <c r="Y43" s="201"/>
      <c r="Z43" s="202"/>
      <c r="AA43" s="202"/>
      <c r="AB43" s="202"/>
      <c r="AC43" s="202"/>
      <c r="AD43" s="202"/>
      <c r="AE43" s="203"/>
      <c r="AF43" s="259"/>
      <c r="AG43" s="260"/>
      <c r="AH43" s="260"/>
      <c r="AI43" s="260"/>
      <c r="AJ43" s="260"/>
      <c r="AK43" s="260"/>
      <c r="AL43" s="261"/>
      <c r="AM43" s="198"/>
      <c r="AN43" s="199"/>
      <c r="AO43" s="199"/>
      <c r="AP43" s="199"/>
      <c r="AQ43" s="199"/>
      <c r="AR43" s="199"/>
      <c r="AS43" s="199"/>
      <c r="AT43" s="200"/>
      <c r="AU43" s="201"/>
      <c r="AV43" s="202"/>
      <c r="AW43" s="202"/>
      <c r="AX43" s="203"/>
      <c r="AY43" s="204"/>
      <c r="AZ43" s="205"/>
      <c r="BA43" s="205"/>
      <c r="BB43" s="206"/>
      <c r="BC43" s="204"/>
      <c r="BD43" s="205"/>
      <c r="BE43" s="206"/>
      <c r="BF43" s="204"/>
      <c r="BG43" s="205"/>
      <c r="BH43" s="205"/>
      <c r="BI43" s="206"/>
      <c r="BJ43" s="201"/>
      <c r="BK43" s="202"/>
      <c r="BL43" s="202"/>
      <c r="BM43" s="202"/>
      <c r="BN43" s="202"/>
      <c r="BO43" s="202"/>
      <c r="BP43" s="202"/>
      <c r="BQ43" s="207"/>
      <c r="BR43" s="76" t="str">
        <f t="shared" si="0"/>
        <v>ок</v>
      </c>
    </row>
  </sheetData>
  <mergeCells count="151">
    <mergeCell ref="A1:BQ1"/>
    <mergeCell ref="AT2:BQ2"/>
    <mergeCell ref="A4:BQ4"/>
    <mergeCell ref="A6:BQ6"/>
    <mergeCell ref="A7:BQ7"/>
    <mergeCell ref="A8:BQ8"/>
    <mergeCell ref="A22:BQ22"/>
    <mergeCell ref="A23:BQ23"/>
    <mergeCell ref="A24:BQ24"/>
    <mergeCell ref="A26:K26"/>
    <mergeCell ref="L26:AL26"/>
    <mergeCell ref="A27:R27"/>
    <mergeCell ref="A12:K12"/>
    <mergeCell ref="A13:R13"/>
    <mergeCell ref="A16:BQ16"/>
    <mergeCell ref="AT17:BQ17"/>
    <mergeCell ref="A19:BQ19"/>
    <mergeCell ref="BB21:BQ21"/>
    <mergeCell ref="AM29:AT30"/>
    <mergeCell ref="AU29:BI29"/>
    <mergeCell ref="BJ29:BQ30"/>
    <mergeCell ref="AU30:AX30"/>
    <mergeCell ref="AY30:BB30"/>
    <mergeCell ref="BC30:BE30"/>
    <mergeCell ref="BF30:BI30"/>
    <mergeCell ref="A29:B30"/>
    <mergeCell ref="C29:J30"/>
    <mergeCell ref="K29:P30"/>
    <mergeCell ref="Q29:X30"/>
    <mergeCell ref="Y29:AE30"/>
    <mergeCell ref="AF29:AL30"/>
    <mergeCell ref="AM31:AT31"/>
    <mergeCell ref="AU31:AX31"/>
    <mergeCell ref="AY31:BB31"/>
    <mergeCell ref="BC31:BE31"/>
    <mergeCell ref="BF31:BI31"/>
    <mergeCell ref="BJ31:BQ31"/>
    <mergeCell ref="A31:B31"/>
    <mergeCell ref="C31:J31"/>
    <mergeCell ref="K31:P31"/>
    <mergeCell ref="Q31:X31"/>
    <mergeCell ref="Y31:AE31"/>
    <mergeCell ref="AF31:AL31"/>
    <mergeCell ref="AM32:AT32"/>
    <mergeCell ref="AU32:AX32"/>
    <mergeCell ref="AY32:BB32"/>
    <mergeCell ref="BC32:BE32"/>
    <mergeCell ref="BF32:BI32"/>
    <mergeCell ref="BJ32:BQ32"/>
    <mergeCell ref="A32:B36"/>
    <mergeCell ref="C32:J36"/>
    <mergeCell ref="K32:P36"/>
    <mergeCell ref="Q32:X36"/>
    <mergeCell ref="Y32:AE32"/>
    <mergeCell ref="AF32:AL32"/>
    <mergeCell ref="Y33:AE33"/>
    <mergeCell ref="AF33:AL33"/>
    <mergeCell ref="Y34:AE34"/>
    <mergeCell ref="AF34:AL34"/>
    <mergeCell ref="AM34:AT34"/>
    <mergeCell ref="AU34:AX34"/>
    <mergeCell ref="AY34:BB34"/>
    <mergeCell ref="BC34:BE34"/>
    <mergeCell ref="BF34:BI34"/>
    <mergeCell ref="BJ34:BQ34"/>
    <mergeCell ref="AM33:AT33"/>
    <mergeCell ref="AU33:AX33"/>
    <mergeCell ref="AY33:BB33"/>
    <mergeCell ref="BC33:BE33"/>
    <mergeCell ref="BF33:BI33"/>
    <mergeCell ref="BJ33:BQ33"/>
    <mergeCell ref="BF35:BI35"/>
    <mergeCell ref="BJ35:BQ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Y35:AE35"/>
    <mergeCell ref="AF35:AL35"/>
    <mergeCell ref="AM35:AT35"/>
    <mergeCell ref="AU35:AX35"/>
    <mergeCell ref="AY35:BB35"/>
    <mergeCell ref="BC35:BE35"/>
    <mergeCell ref="AM37:AT37"/>
    <mergeCell ref="AU37:AX37"/>
    <mergeCell ref="AY37:BB37"/>
    <mergeCell ref="BC37:BE37"/>
    <mergeCell ref="BF37:BI37"/>
    <mergeCell ref="BJ37:BQ37"/>
    <mergeCell ref="A37:B41"/>
    <mergeCell ref="C37:J41"/>
    <mergeCell ref="K37:P41"/>
    <mergeCell ref="Q37:X41"/>
    <mergeCell ref="Y37:AE37"/>
    <mergeCell ref="AF37:AL37"/>
    <mergeCell ref="Y38:AE38"/>
    <mergeCell ref="AF38:AL38"/>
    <mergeCell ref="Y39:AE39"/>
    <mergeCell ref="AF39:AL39"/>
    <mergeCell ref="AM39:AT39"/>
    <mergeCell ref="AU39:AX39"/>
    <mergeCell ref="AY39:BB39"/>
    <mergeCell ref="BC39:BE39"/>
    <mergeCell ref="BF39:BI39"/>
    <mergeCell ref="BJ39:BQ39"/>
    <mergeCell ref="AM38:AT38"/>
    <mergeCell ref="AU38:AX38"/>
    <mergeCell ref="Y41:AE41"/>
    <mergeCell ref="AF41:AL41"/>
    <mergeCell ref="AM41:AT41"/>
    <mergeCell ref="AU41:AX41"/>
    <mergeCell ref="AY41:BB41"/>
    <mergeCell ref="BC41:BE41"/>
    <mergeCell ref="BF41:BI41"/>
    <mergeCell ref="BJ41:BQ41"/>
    <mergeCell ref="Y40:AE40"/>
    <mergeCell ref="AF40:AL40"/>
    <mergeCell ref="AM40:AT40"/>
    <mergeCell ref="AU40:AX40"/>
    <mergeCell ref="AY40:BB40"/>
    <mergeCell ref="BC40:BE40"/>
    <mergeCell ref="BF40:BI40"/>
    <mergeCell ref="AU43:AX43"/>
    <mergeCell ref="AY43:BB43"/>
    <mergeCell ref="BC43:BE43"/>
    <mergeCell ref="BF43:BI43"/>
    <mergeCell ref="AY38:BB38"/>
    <mergeCell ref="BC38:BE38"/>
    <mergeCell ref="BF38:BI38"/>
    <mergeCell ref="BJ43:BQ43"/>
    <mergeCell ref="AM42:AT42"/>
    <mergeCell ref="AU42:AX42"/>
    <mergeCell ref="AY42:BB42"/>
    <mergeCell ref="BC42:BE42"/>
    <mergeCell ref="BF42:BI42"/>
    <mergeCell ref="BJ42:BQ42"/>
    <mergeCell ref="BJ38:BQ38"/>
    <mergeCell ref="BJ40:BQ40"/>
    <mergeCell ref="A42:B43"/>
    <mergeCell ref="C42:J43"/>
    <mergeCell ref="K42:P43"/>
    <mergeCell ref="Q42:X43"/>
    <mergeCell ref="Y42:AE42"/>
    <mergeCell ref="AF42:AL42"/>
    <mergeCell ref="Y43:AE43"/>
    <mergeCell ref="AF43:AL43"/>
    <mergeCell ref="AM43:AT43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118" workbookViewId="0">
      <selection activeCell="H53" sqref="H53:H55"/>
    </sheetView>
  </sheetViews>
  <sheetFormatPr defaultRowHeight="15" x14ac:dyDescent="0.25"/>
  <cols>
    <col min="1" max="1" width="5" customWidth="1"/>
    <col min="2" max="2" width="52.42578125" customWidth="1"/>
    <col min="3" max="3" width="21.42578125" customWidth="1"/>
    <col min="4" max="7" width="10.85546875" bestFit="1" customWidth="1"/>
    <col min="8" max="8" width="22.28515625" customWidth="1"/>
  </cols>
  <sheetData>
    <row r="1" spans="1:8" ht="15.75" customHeight="1" x14ac:dyDescent="0.25">
      <c r="A1" s="59"/>
      <c r="B1" s="59"/>
      <c r="C1" s="59"/>
      <c r="D1" s="59"/>
      <c r="E1" s="59"/>
      <c r="F1" s="59"/>
      <c r="G1" s="59"/>
      <c r="H1" s="60" t="s">
        <v>453</v>
      </c>
    </row>
    <row r="2" spans="1:8" ht="15.75" customHeight="1" x14ac:dyDescent="0.25">
      <c r="A2" s="59"/>
      <c r="B2" s="59"/>
      <c r="C2" s="59"/>
      <c r="D2" s="59"/>
      <c r="E2" s="59"/>
      <c r="F2" s="59"/>
      <c r="G2" s="59"/>
      <c r="H2" s="60" t="s">
        <v>446</v>
      </c>
    </row>
    <row r="3" spans="1:8" ht="15.75" customHeight="1" x14ac:dyDescent="0.25">
      <c r="A3" s="59"/>
      <c r="B3" s="59"/>
      <c r="C3" s="59"/>
      <c r="D3" s="59"/>
      <c r="E3" s="59"/>
      <c r="F3" s="59"/>
      <c r="G3" s="59"/>
      <c r="H3" s="60" t="s">
        <v>447</v>
      </c>
    </row>
    <row r="4" spans="1:8" ht="15.75" x14ac:dyDescent="0.25">
      <c r="A4" s="124"/>
      <c r="B4" s="124"/>
      <c r="C4" s="124"/>
      <c r="D4" s="124"/>
      <c r="E4" s="124"/>
      <c r="F4" s="124"/>
      <c r="G4" s="124"/>
      <c r="H4" s="124"/>
    </row>
    <row r="5" spans="1:8" x14ac:dyDescent="0.25">
      <c r="A5" s="32"/>
      <c r="B5" s="31"/>
      <c r="C5" s="31"/>
      <c r="D5" s="31"/>
      <c r="E5" s="31"/>
      <c r="F5" s="31"/>
      <c r="G5" s="31"/>
      <c r="H5" s="31"/>
    </row>
    <row r="6" spans="1:8" ht="15.75" x14ac:dyDescent="0.25">
      <c r="A6" s="140" t="s">
        <v>400</v>
      </c>
      <c r="B6" s="140"/>
      <c r="C6" s="140"/>
      <c r="D6" s="140"/>
      <c r="E6" s="140"/>
      <c r="F6" s="140"/>
      <c r="G6" s="140"/>
      <c r="H6" s="140"/>
    </row>
    <row r="7" spans="1:8" ht="15.75" x14ac:dyDescent="0.25">
      <c r="A7" s="140" t="s">
        <v>401</v>
      </c>
      <c r="B7" s="140"/>
      <c r="C7" s="140"/>
      <c r="D7" s="140"/>
      <c r="E7" s="140"/>
      <c r="F7" s="140"/>
      <c r="G7" s="140"/>
      <c r="H7" s="140"/>
    </row>
    <row r="8" spans="1:8" ht="15.75" x14ac:dyDescent="0.25">
      <c r="A8" s="32"/>
      <c r="B8" s="140" t="s">
        <v>546</v>
      </c>
      <c r="C8" s="140"/>
      <c r="D8" s="140"/>
      <c r="E8" s="140"/>
      <c r="F8" s="140"/>
      <c r="G8" s="140"/>
      <c r="H8" s="140"/>
    </row>
    <row r="9" spans="1:8" ht="15.75" thickBot="1" x14ac:dyDescent="0.3">
      <c r="A9" s="32"/>
      <c r="B9" s="31"/>
      <c r="C9" s="31"/>
      <c r="D9" s="31"/>
      <c r="E9" s="31"/>
      <c r="F9" s="31"/>
      <c r="G9" s="31"/>
      <c r="H9" s="31"/>
    </row>
    <row r="10" spans="1:8" ht="23.25" customHeight="1" thickBot="1" x14ac:dyDescent="0.3">
      <c r="A10" s="387" t="s">
        <v>128</v>
      </c>
      <c r="B10" s="387" t="s">
        <v>373</v>
      </c>
      <c r="C10" s="387" t="s">
        <v>374</v>
      </c>
      <c r="D10" s="395" t="s">
        <v>375</v>
      </c>
      <c r="E10" s="396"/>
      <c r="F10" s="396"/>
      <c r="G10" s="397"/>
      <c r="H10" s="387" t="s">
        <v>376</v>
      </c>
    </row>
    <row r="11" spans="1:8" ht="15.75" thickBot="1" x14ac:dyDescent="0.3">
      <c r="A11" s="388"/>
      <c r="B11" s="388"/>
      <c r="C11" s="388"/>
      <c r="D11" s="41" t="s">
        <v>377</v>
      </c>
      <c r="E11" s="41" t="s">
        <v>378</v>
      </c>
      <c r="F11" s="41" t="s">
        <v>379</v>
      </c>
      <c r="G11" s="41" t="s">
        <v>380</v>
      </c>
      <c r="H11" s="389"/>
    </row>
    <row r="12" spans="1:8" ht="15.75" thickBot="1" x14ac:dyDescent="0.3">
      <c r="A12" s="42">
        <v>1</v>
      </c>
      <c r="B12" s="41">
        <v>2</v>
      </c>
      <c r="C12" s="41">
        <v>3</v>
      </c>
      <c r="D12" s="41">
        <v>4</v>
      </c>
      <c r="E12" s="41">
        <v>5</v>
      </c>
      <c r="F12" s="41">
        <v>6</v>
      </c>
      <c r="G12" s="41">
        <v>7</v>
      </c>
      <c r="H12" s="41">
        <v>8</v>
      </c>
    </row>
    <row r="13" spans="1:8" ht="30" customHeight="1" thickBot="1" x14ac:dyDescent="0.3">
      <c r="A13" s="42">
        <v>1</v>
      </c>
      <c r="B13" s="44" t="s">
        <v>402</v>
      </c>
      <c r="C13" s="391" t="s">
        <v>464</v>
      </c>
      <c r="D13" s="41" t="s">
        <v>382</v>
      </c>
      <c r="E13" s="41" t="s">
        <v>382</v>
      </c>
      <c r="F13" s="41" t="s">
        <v>382</v>
      </c>
      <c r="G13" s="41" t="s">
        <v>382</v>
      </c>
      <c r="H13" s="391" t="s">
        <v>515</v>
      </c>
    </row>
    <row r="14" spans="1:8" ht="26.25" customHeight="1" thickBot="1" x14ac:dyDescent="0.3">
      <c r="A14" s="42">
        <v>2</v>
      </c>
      <c r="B14" s="44" t="s">
        <v>386</v>
      </c>
      <c r="C14" s="392"/>
      <c r="D14" s="41" t="s">
        <v>382</v>
      </c>
      <c r="E14" s="41" t="s">
        <v>382</v>
      </c>
      <c r="F14" s="41" t="s">
        <v>382</v>
      </c>
      <c r="G14" s="41" t="s">
        <v>382</v>
      </c>
      <c r="H14" s="392"/>
    </row>
    <row r="15" spans="1:8" ht="30" customHeight="1" thickBot="1" x14ac:dyDescent="0.3">
      <c r="A15" s="42">
        <v>3</v>
      </c>
      <c r="B15" s="44" t="s">
        <v>398</v>
      </c>
      <c r="C15" s="392"/>
      <c r="D15" s="41" t="s">
        <v>393</v>
      </c>
      <c r="E15" s="41" t="s">
        <v>393</v>
      </c>
      <c r="F15" s="41" t="s">
        <v>393</v>
      </c>
      <c r="G15" s="41" t="s">
        <v>393</v>
      </c>
      <c r="H15" s="392"/>
    </row>
    <row r="16" spans="1:8" ht="30" customHeight="1" thickBot="1" x14ac:dyDescent="0.3">
      <c r="A16" s="42">
        <v>4</v>
      </c>
      <c r="B16" s="44" t="s">
        <v>399</v>
      </c>
      <c r="C16" s="393"/>
      <c r="D16" s="41" t="s">
        <v>382</v>
      </c>
      <c r="E16" s="41" t="s">
        <v>382</v>
      </c>
      <c r="F16" s="41" t="s">
        <v>382</v>
      </c>
      <c r="G16" s="41" t="s">
        <v>382</v>
      </c>
      <c r="H16" s="393"/>
    </row>
    <row r="17" spans="1:8" ht="15.75" x14ac:dyDescent="0.25">
      <c r="A17" s="48"/>
    </row>
    <row r="18" spans="1:8" ht="15.75" x14ac:dyDescent="0.25">
      <c r="A18" s="48"/>
    </row>
    <row r="19" spans="1:8" ht="15.75" x14ac:dyDescent="0.25">
      <c r="A19" s="390" t="s">
        <v>463</v>
      </c>
      <c r="B19" s="390"/>
      <c r="C19" s="390"/>
      <c r="D19" s="390"/>
      <c r="E19" s="390"/>
      <c r="F19" s="390"/>
      <c r="G19" s="390"/>
      <c r="H19" s="390"/>
    </row>
    <row r="20" spans="1:8" ht="15.75" x14ac:dyDescent="0.25">
      <c r="A20" s="50"/>
      <c r="B20" s="50"/>
      <c r="C20" s="50"/>
      <c r="D20" s="50"/>
      <c r="E20" s="50"/>
      <c r="F20" s="50"/>
      <c r="G20" s="50"/>
      <c r="H20" s="50"/>
    </row>
    <row r="21" spans="1:8" ht="15.75" x14ac:dyDescent="0.25">
      <c r="A21" s="39"/>
      <c r="H21" s="60" t="s">
        <v>454</v>
      </c>
    </row>
    <row r="22" spans="1:8" ht="15.75" customHeight="1" x14ac:dyDescent="0.25">
      <c r="A22" s="59"/>
      <c r="B22" s="59"/>
      <c r="C22" s="59"/>
      <c r="D22" s="59"/>
      <c r="E22" s="59"/>
      <c r="F22" s="59"/>
      <c r="G22" s="59"/>
      <c r="H22" s="60" t="s">
        <v>446</v>
      </c>
    </row>
    <row r="23" spans="1:8" ht="15.75" customHeight="1" x14ac:dyDescent="0.25">
      <c r="A23" s="59"/>
      <c r="B23" s="59"/>
      <c r="C23" s="59"/>
      <c r="D23" s="59"/>
      <c r="E23" s="59"/>
      <c r="F23" s="59"/>
      <c r="G23" s="59"/>
      <c r="H23" s="60" t="s">
        <v>447</v>
      </c>
    </row>
    <row r="24" spans="1:8" x14ac:dyDescent="0.25">
      <c r="A24" s="40"/>
    </row>
    <row r="25" spans="1:8" x14ac:dyDescent="0.25">
      <c r="A25" s="32"/>
      <c r="B25" s="31"/>
      <c r="C25" s="31"/>
      <c r="D25" s="31"/>
      <c r="E25" s="31"/>
      <c r="F25" s="31"/>
      <c r="G25" s="31"/>
      <c r="H25" s="31"/>
    </row>
    <row r="26" spans="1:8" ht="15.75" x14ac:dyDescent="0.25">
      <c r="A26" s="140" t="s">
        <v>371</v>
      </c>
      <c r="B26" s="140"/>
      <c r="C26" s="140"/>
      <c r="D26" s="140"/>
      <c r="E26" s="140"/>
      <c r="F26" s="140"/>
      <c r="G26" s="140"/>
      <c r="H26" s="140"/>
    </row>
    <row r="27" spans="1:8" ht="15.75" x14ac:dyDescent="0.25">
      <c r="A27" s="140" t="s">
        <v>372</v>
      </c>
      <c r="B27" s="140"/>
      <c r="C27" s="140"/>
      <c r="D27" s="140"/>
      <c r="E27" s="140"/>
      <c r="F27" s="140"/>
      <c r="G27" s="140"/>
      <c r="H27" s="140"/>
    </row>
    <row r="28" spans="1:8" ht="15.75" x14ac:dyDescent="0.25">
      <c r="A28" s="32"/>
      <c r="B28" s="140" t="s">
        <v>546</v>
      </c>
      <c r="C28" s="140"/>
      <c r="D28" s="140"/>
      <c r="E28" s="140"/>
      <c r="F28" s="140"/>
      <c r="G28" s="140"/>
      <c r="H28" s="140"/>
    </row>
    <row r="29" spans="1:8" ht="15.75" thickBot="1" x14ac:dyDescent="0.3">
      <c r="A29" s="32"/>
      <c r="B29" s="31"/>
      <c r="C29" s="31"/>
      <c r="D29" s="31"/>
      <c r="E29" s="31"/>
      <c r="F29" s="31"/>
      <c r="G29" s="31"/>
      <c r="H29" s="31"/>
    </row>
    <row r="30" spans="1:8" ht="23.25" customHeight="1" thickBot="1" x14ac:dyDescent="0.3">
      <c r="A30" s="387" t="s">
        <v>128</v>
      </c>
      <c r="B30" s="387" t="s">
        <v>373</v>
      </c>
      <c r="C30" s="387" t="s">
        <v>374</v>
      </c>
      <c r="D30" s="395" t="s">
        <v>375</v>
      </c>
      <c r="E30" s="396"/>
      <c r="F30" s="396"/>
      <c r="G30" s="397"/>
      <c r="H30" s="387" t="s">
        <v>376</v>
      </c>
    </row>
    <row r="31" spans="1:8" ht="15.75" thickBot="1" x14ac:dyDescent="0.3">
      <c r="A31" s="388"/>
      <c r="B31" s="388"/>
      <c r="C31" s="388"/>
      <c r="D31" s="41" t="s">
        <v>377</v>
      </c>
      <c r="E31" s="41" t="s">
        <v>378</v>
      </c>
      <c r="F31" s="41" t="s">
        <v>379</v>
      </c>
      <c r="G31" s="41" t="s">
        <v>380</v>
      </c>
      <c r="H31" s="389"/>
    </row>
    <row r="32" spans="1:8" ht="15.75" thickBot="1" x14ac:dyDescent="0.3">
      <c r="A32" s="42">
        <v>1</v>
      </c>
      <c r="B32" s="41">
        <v>2</v>
      </c>
      <c r="C32" s="41">
        <v>3</v>
      </c>
      <c r="D32" s="41">
        <v>4</v>
      </c>
      <c r="E32" s="41">
        <v>5</v>
      </c>
      <c r="F32" s="41">
        <v>6</v>
      </c>
      <c r="G32" s="41">
        <v>7</v>
      </c>
      <c r="H32" s="41">
        <v>8</v>
      </c>
    </row>
    <row r="33" spans="1:8" ht="15.75" thickBot="1" x14ac:dyDescent="0.3">
      <c r="A33" s="43">
        <v>1</v>
      </c>
      <c r="B33" s="44" t="s">
        <v>381</v>
      </c>
      <c r="C33" s="391" t="s">
        <v>464</v>
      </c>
      <c r="D33" s="46" t="s">
        <v>382</v>
      </c>
      <c r="E33" s="46" t="s">
        <v>13</v>
      </c>
      <c r="F33" s="46" t="s">
        <v>13</v>
      </c>
      <c r="G33" s="46" t="s">
        <v>13</v>
      </c>
      <c r="H33" s="391" t="s">
        <v>518</v>
      </c>
    </row>
    <row r="34" spans="1:8" ht="26.25" thickBot="1" x14ac:dyDescent="0.3">
      <c r="A34" s="43">
        <v>2</v>
      </c>
      <c r="B34" s="44" t="s">
        <v>383</v>
      </c>
      <c r="C34" s="392"/>
      <c r="D34" s="46" t="s">
        <v>382</v>
      </c>
      <c r="E34" s="46" t="s">
        <v>13</v>
      </c>
      <c r="F34" s="46" t="s">
        <v>13</v>
      </c>
      <c r="G34" s="46" t="s">
        <v>13</v>
      </c>
      <c r="H34" s="392"/>
    </row>
    <row r="35" spans="1:8" ht="39" thickBot="1" x14ac:dyDescent="0.3">
      <c r="A35" s="43">
        <v>3</v>
      </c>
      <c r="B35" s="44" t="s">
        <v>384</v>
      </c>
      <c r="C35" s="392"/>
      <c r="D35" s="46" t="s">
        <v>13</v>
      </c>
      <c r="E35" s="46" t="s">
        <v>382</v>
      </c>
      <c r="F35" s="46" t="s">
        <v>382</v>
      </c>
      <c r="G35" s="46" t="s">
        <v>13</v>
      </c>
      <c r="H35" s="392"/>
    </row>
    <row r="36" spans="1:8" ht="39" thickBot="1" x14ac:dyDescent="0.3">
      <c r="A36" s="43">
        <v>4</v>
      </c>
      <c r="B36" s="44" t="s">
        <v>385</v>
      </c>
      <c r="C36" s="393"/>
      <c r="D36" s="46" t="s">
        <v>13</v>
      </c>
      <c r="E36" s="46" t="s">
        <v>13</v>
      </c>
      <c r="F36" s="46" t="s">
        <v>13</v>
      </c>
      <c r="G36" s="46" t="s">
        <v>382</v>
      </c>
      <c r="H36" s="393"/>
    </row>
    <row r="37" spans="1:8" ht="15.75" x14ac:dyDescent="0.25">
      <c r="A37" s="47"/>
    </row>
    <row r="38" spans="1:8" ht="15.75" x14ac:dyDescent="0.25">
      <c r="A38" s="47"/>
    </row>
    <row r="39" spans="1:8" ht="15.75" x14ac:dyDescent="0.25">
      <c r="A39" s="390" t="s">
        <v>463</v>
      </c>
      <c r="B39" s="390"/>
      <c r="C39" s="390"/>
      <c r="D39" s="390"/>
      <c r="E39" s="390"/>
      <c r="F39" s="390"/>
      <c r="G39" s="390"/>
      <c r="H39" s="390"/>
    </row>
    <row r="40" spans="1:8" ht="15.75" x14ac:dyDescent="0.25">
      <c r="A40" s="48"/>
    </row>
    <row r="41" spans="1:8" s="51" customFormat="1" ht="15.75" x14ac:dyDescent="0.25">
      <c r="A41" s="39"/>
      <c r="H41" s="60" t="s">
        <v>455</v>
      </c>
    </row>
    <row r="42" spans="1:8" ht="15.75" x14ac:dyDescent="0.25">
      <c r="A42" s="39"/>
      <c r="H42" s="60" t="s">
        <v>446</v>
      </c>
    </row>
    <row r="43" spans="1:8" ht="15.75" customHeight="1" x14ac:dyDescent="0.25">
      <c r="A43" s="59"/>
      <c r="B43" s="59"/>
      <c r="C43" s="59"/>
      <c r="D43" s="59"/>
      <c r="E43" s="59"/>
      <c r="F43" s="59"/>
      <c r="G43" s="59"/>
      <c r="H43" s="60" t="s">
        <v>447</v>
      </c>
    </row>
    <row r="44" spans="1:8" ht="15.75" customHeight="1" x14ac:dyDescent="0.25">
      <c r="A44" s="59"/>
      <c r="B44" s="59"/>
      <c r="C44" s="59"/>
      <c r="D44" s="59"/>
      <c r="E44" s="59"/>
      <c r="F44" s="59"/>
      <c r="G44" s="59"/>
      <c r="H44" s="60"/>
    </row>
    <row r="45" spans="1:8" x14ac:dyDescent="0.25">
      <c r="A45" s="32"/>
      <c r="B45" s="31"/>
      <c r="C45" s="31"/>
      <c r="D45" s="31"/>
      <c r="E45" s="31"/>
      <c r="F45" s="31"/>
      <c r="G45" s="31"/>
      <c r="H45" s="31"/>
    </row>
    <row r="46" spans="1:8" ht="15.75" x14ac:dyDescent="0.25">
      <c r="A46" s="140" t="s">
        <v>387</v>
      </c>
      <c r="B46" s="140"/>
      <c r="C46" s="140"/>
      <c r="D46" s="140"/>
      <c r="E46" s="140"/>
      <c r="F46" s="140"/>
      <c r="G46" s="140"/>
      <c r="H46" s="140"/>
    </row>
    <row r="47" spans="1:8" ht="15.75" x14ac:dyDescent="0.25">
      <c r="A47" s="140" t="s">
        <v>372</v>
      </c>
      <c r="B47" s="140"/>
      <c r="C47" s="140"/>
      <c r="D47" s="140"/>
      <c r="E47" s="140"/>
      <c r="F47" s="140"/>
      <c r="G47" s="140"/>
      <c r="H47" s="140"/>
    </row>
    <row r="48" spans="1:8" ht="15.75" x14ac:dyDescent="0.25">
      <c r="A48" s="32"/>
      <c r="B48" s="140" t="s">
        <v>546</v>
      </c>
      <c r="C48" s="140"/>
      <c r="D48" s="140"/>
      <c r="E48" s="140"/>
      <c r="F48" s="140"/>
      <c r="G48" s="140"/>
      <c r="H48" s="140"/>
    </row>
    <row r="49" spans="1:8" ht="15.75" thickBot="1" x14ac:dyDescent="0.3">
      <c r="A49" s="32"/>
      <c r="B49" s="31"/>
      <c r="C49" s="31"/>
      <c r="D49" s="31"/>
      <c r="E49" s="31"/>
      <c r="F49" s="31"/>
      <c r="G49" s="31"/>
      <c r="H49" s="31"/>
    </row>
    <row r="50" spans="1:8" ht="24" customHeight="1" thickBot="1" x14ac:dyDescent="0.3">
      <c r="A50" s="387" t="s">
        <v>128</v>
      </c>
      <c r="B50" s="387" t="s">
        <v>373</v>
      </c>
      <c r="C50" s="387" t="s">
        <v>374</v>
      </c>
      <c r="D50" s="395" t="s">
        <v>375</v>
      </c>
      <c r="E50" s="396"/>
      <c r="F50" s="396"/>
      <c r="G50" s="397"/>
      <c r="H50" s="387" t="s">
        <v>376</v>
      </c>
    </row>
    <row r="51" spans="1:8" ht="15.75" thickBot="1" x14ac:dyDescent="0.3">
      <c r="A51" s="388"/>
      <c r="B51" s="388"/>
      <c r="C51" s="388"/>
      <c r="D51" s="41" t="s">
        <v>377</v>
      </c>
      <c r="E51" s="41" t="s">
        <v>378</v>
      </c>
      <c r="F51" s="41" t="s">
        <v>379</v>
      </c>
      <c r="G51" s="41" t="s">
        <v>380</v>
      </c>
      <c r="H51" s="389"/>
    </row>
    <row r="52" spans="1:8" ht="15.75" thickBot="1" x14ac:dyDescent="0.3">
      <c r="A52" s="42">
        <v>1</v>
      </c>
      <c r="B52" s="41">
        <v>2</v>
      </c>
      <c r="C52" s="45">
        <v>3</v>
      </c>
      <c r="D52" s="41">
        <v>4</v>
      </c>
      <c r="E52" s="41">
        <v>5</v>
      </c>
      <c r="F52" s="41">
        <v>6</v>
      </c>
      <c r="G52" s="41">
        <v>7</v>
      </c>
      <c r="H52" s="41">
        <v>8</v>
      </c>
    </row>
    <row r="53" spans="1:8" ht="64.5" customHeight="1" thickBot="1" x14ac:dyDescent="0.3">
      <c r="A53" s="43">
        <v>1</v>
      </c>
      <c r="B53" s="49" t="s">
        <v>388</v>
      </c>
      <c r="C53" s="391" t="s">
        <v>464</v>
      </c>
      <c r="D53" s="46" t="s">
        <v>382</v>
      </c>
      <c r="E53" s="46" t="s">
        <v>13</v>
      </c>
      <c r="F53" s="46" t="s">
        <v>13</v>
      </c>
      <c r="G53" s="46" t="s">
        <v>13</v>
      </c>
      <c r="H53" s="391" t="s">
        <v>553</v>
      </c>
    </row>
    <row r="54" spans="1:8" ht="77.25" customHeight="1" thickBot="1" x14ac:dyDescent="0.3">
      <c r="A54" s="43">
        <v>2</v>
      </c>
      <c r="B54" s="49" t="s">
        <v>389</v>
      </c>
      <c r="C54" s="392"/>
      <c r="D54" s="46" t="s">
        <v>382</v>
      </c>
      <c r="E54" s="46" t="s">
        <v>13</v>
      </c>
      <c r="F54" s="46" t="s">
        <v>13</v>
      </c>
      <c r="G54" s="46" t="s">
        <v>13</v>
      </c>
      <c r="H54" s="392"/>
    </row>
    <row r="55" spans="1:8" ht="87.75" customHeight="1" thickBot="1" x14ac:dyDescent="0.3">
      <c r="A55" s="43">
        <v>3</v>
      </c>
      <c r="B55" s="49" t="s">
        <v>390</v>
      </c>
      <c r="C55" s="394"/>
      <c r="D55" s="46" t="s">
        <v>13</v>
      </c>
      <c r="E55" s="46" t="s">
        <v>382</v>
      </c>
      <c r="F55" s="46" t="s">
        <v>382</v>
      </c>
      <c r="G55" s="46" t="s">
        <v>382</v>
      </c>
      <c r="H55" s="393"/>
    </row>
    <row r="56" spans="1:8" ht="15.75" x14ac:dyDescent="0.25">
      <c r="A56" s="47"/>
    </row>
    <row r="57" spans="1:8" ht="15.75" x14ac:dyDescent="0.25">
      <c r="A57" s="47"/>
    </row>
    <row r="58" spans="1:8" ht="15.75" x14ac:dyDescent="0.25">
      <c r="A58" s="390" t="s">
        <v>463</v>
      </c>
      <c r="B58" s="390"/>
      <c r="C58" s="390"/>
      <c r="D58" s="390"/>
      <c r="E58" s="390"/>
      <c r="F58" s="390"/>
      <c r="G58" s="390"/>
      <c r="H58" s="390"/>
    </row>
    <row r="59" spans="1:8" ht="15.75" x14ac:dyDescent="0.25">
      <c r="A59" s="48"/>
    </row>
    <row r="60" spans="1:8" ht="15.75" x14ac:dyDescent="0.25">
      <c r="A60" s="39"/>
      <c r="H60" s="60" t="s">
        <v>544</v>
      </c>
    </row>
    <row r="61" spans="1:8" s="51" customFormat="1" ht="15.75" x14ac:dyDescent="0.25">
      <c r="A61" s="39"/>
      <c r="H61" s="60" t="s">
        <v>446</v>
      </c>
    </row>
    <row r="62" spans="1:8" ht="15.75" x14ac:dyDescent="0.25">
      <c r="A62" s="39"/>
      <c r="H62" s="60" t="s">
        <v>447</v>
      </c>
    </row>
    <row r="63" spans="1:8" ht="15.75" x14ac:dyDescent="0.25">
      <c r="A63" s="48"/>
    </row>
    <row r="64" spans="1:8" x14ac:dyDescent="0.25">
      <c r="A64" s="32"/>
      <c r="B64" s="31"/>
      <c r="C64" s="31"/>
      <c r="D64" s="31"/>
      <c r="E64" s="31"/>
      <c r="F64" s="31"/>
      <c r="G64" s="31"/>
      <c r="H64" s="31"/>
    </row>
    <row r="65" spans="1:8" ht="15.75" x14ac:dyDescent="0.25">
      <c r="A65" s="140" t="s">
        <v>391</v>
      </c>
      <c r="B65" s="140"/>
      <c r="C65" s="140"/>
      <c r="D65" s="140"/>
      <c r="E65" s="140"/>
      <c r="F65" s="140"/>
      <c r="G65" s="140"/>
      <c r="H65" s="140"/>
    </row>
    <row r="66" spans="1:8" ht="15.75" x14ac:dyDescent="0.25">
      <c r="A66" s="140" t="s">
        <v>372</v>
      </c>
      <c r="B66" s="140"/>
      <c r="C66" s="140"/>
      <c r="D66" s="140"/>
      <c r="E66" s="140"/>
      <c r="F66" s="140"/>
      <c r="G66" s="140"/>
      <c r="H66" s="140"/>
    </row>
    <row r="67" spans="1:8" ht="15.75" x14ac:dyDescent="0.25">
      <c r="A67" s="32"/>
      <c r="B67" s="140" t="s">
        <v>547</v>
      </c>
      <c r="C67" s="140"/>
      <c r="D67" s="140"/>
      <c r="E67" s="140"/>
      <c r="F67" s="140"/>
      <c r="G67" s="140"/>
      <c r="H67" s="140"/>
    </row>
    <row r="68" spans="1:8" ht="15.75" thickBot="1" x14ac:dyDescent="0.3">
      <c r="A68" s="32"/>
      <c r="B68" s="31"/>
      <c r="C68" s="31"/>
      <c r="D68" s="31"/>
      <c r="E68" s="31"/>
      <c r="F68" s="31"/>
      <c r="G68" s="31"/>
      <c r="H68" s="31"/>
    </row>
    <row r="69" spans="1:8" ht="26.25" customHeight="1" thickBot="1" x14ac:dyDescent="0.3">
      <c r="A69" s="387" t="s">
        <v>128</v>
      </c>
      <c r="B69" s="387" t="s">
        <v>373</v>
      </c>
      <c r="C69" s="387" t="s">
        <v>374</v>
      </c>
      <c r="D69" s="395" t="s">
        <v>375</v>
      </c>
      <c r="E69" s="396"/>
      <c r="F69" s="396"/>
      <c r="G69" s="397"/>
      <c r="H69" s="387" t="s">
        <v>376</v>
      </c>
    </row>
    <row r="70" spans="1:8" ht="15.75" thickBot="1" x14ac:dyDescent="0.3">
      <c r="A70" s="388"/>
      <c r="B70" s="388"/>
      <c r="C70" s="388"/>
      <c r="D70" s="41" t="s">
        <v>377</v>
      </c>
      <c r="E70" s="41" t="s">
        <v>378</v>
      </c>
      <c r="F70" s="41" t="s">
        <v>379</v>
      </c>
      <c r="G70" s="41" t="s">
        <v>380</v>
      </c>
      <c r="H70" s="389"/>
    </row>
    <row r="71" spans="1:8" ht="15.75" thickBot="1" x14ac:dyDescent="0.3">
      <c r="A71" s="42">
        <v>1</v>
      </c>
      <c r="B71" s="41">
        <v>2</v>
      </c>
      <c r="C71" s="45">
        <v>3</v>
      </c>
      <c r="D71" s="41">
        <v>4</v>
      </c>
      <c r="E71" s="41">
        <v>5</v>
      </c>
      <c r="F71" s="41">
        <v>6</v>
      </c>
      <c r="G71" s="41">
        <v>7</v>
      </c>
      <c r="H71" s="41">
        <v>8</v>
      </c>
    </row>
    <row r="72" spans="1:8" ht="57" customHeight="1" thickBot="1" x14ac:dyDescent="0.3">
      <c r="A72" s="43">
        <v>1</v>
      </c>
      <c r="B72" s="49" t="s">
        <v>392</v>
      </c>
      <c r="C72" s="391" t="s">
        <v>464</v>
      </c>
      <c r="D72" s="46" t="s">
        <v>393</v>
      </c>
      <c r="E72" s="46" t="s">
        <v>393</v>
      </c>
      <c r="F72" s="46" t="s">
        <v>393</v>
      </c>
      <c r="G72" s="46" t="s">
        <v>393</v>
      </c>
      <c r="H72" s="391" t="s">
        <v>517</v>
      </c>
    </row>
    <row r="73" spans="1:8" ht="50.25" customHeight="1" thickBot="1" x14ac:dyDescent="0.3">
      <c r="A73" s="43">
        <v>2</v>
      </c>
      <c r="B73" s="49" t="s">
        <v>394</v>
      </c>
      <c r="C73" s="394"/>
      <c r="D73" s="46" t="s">
        <v>382</v>
      </c>
      <c r="E73" s="46" t="s">
        <v>382</v>
      </c>
      <c r="F73" s="46" t="s">
        <v>382</v>
      </c>
      <c r="G73" s="46" t="s">
        <v>382</v>
      </c>
      <c r="H73" s="393"/>
    </row>
    <row r="74" spans="1:8" ht="15.75" x14ac:dyDescent="0.25">
      <c r="A74" s="48"/>
    </row>
    <row r="75" spans="1:8" ht="15.75" x14ac:dyDescent="0.25">
      <c r="A75" s="48"/>
    </row>
    <row r="76" spans="1:8" ht="15.75" x14ac:dyDescent="0.25">
      <c r="A76" s="390" t="s">
        <v>463</v>
      </c>
      <c r="B76" s="390"/>
      <c r="C76" s="390"/>
      <c r="D76" s="390"/>
      <c r="E76" s="390"/>
      <c r="F76" s="390"/>
      <c r="G76" s="390"/>
      <c r="H76" s="390"/>
    </row>
    <row r="77" spans="1:8" ht="15.75" x14ac:dyDescent="0.25">
      <c r="A77" s="48"/>
    </row>
    <row r="78" spans="1:8" ht="15.75" x14ac:dyDescent="0.25">
      <c r="A78" s="39"/>
      <c r="H78" s="60" t="s">
        <v>545</v>
      </c>
    </row>
    <row r="79" spans="1:8" ht="15.75" x14ac:dyDescent="0.25">
      <c r="A79" s="39"/>
      <c r="H79" s="60" t="s">
        <v>446</v>
      </c>
    </row>
    <row r="80" spans="1:8" s="51" customFormat="1" ht="15.75" x14ac:dyDescent="0.25">
      <c r="A80" s="39"/>
      <c r="H80" s="60" t="s">
        <v>447</v>
      </c>
    </row>
    <row r="81" spans="1:8" ht="15.75" x14ac:dyDescent="0.25">
      <c r="A81" s="39"/>
    </row>
    <row r="82" spans="1:8" ht="15.75" x14ac:dyDescent="0.25">
      <c r="A82" s="48"/>
    </row>
    <row r="83" spans="1:8" x14ac:dyDescent="0.25">
      <c r="A83" s="32"/>
      <c r="B83" s="31"/>
      <c r="C83" s="31"/>
      <c r="D83" s="31"/>
      <c r="E83" s="31"/>
      <c r="F83" s="31"/>
      <c r="G83" s="31"/>
      <c r="H83" s="31"/>
    </row>
    <row r="84" spans="1:8" ht="15.75" x14ac:dyDescent="0.25">
      <c r="A84" s="140" t="s">
        <v>395</v>
      </c>
      <c r="B84" s="140"/>
      <c r="C84" s="140"/>
      <c r="D84" s="140"/>
      <c r="E84" s="140"/>
      <c r="F84" s="140"/>
      <c r="G84" s="140"/>
      <c r="H84" s="140"/>
    </row>
    <row r="85" spans="1:8" ht="15.75" x14ac:dyDescent="0.25">
      <c r="A85" s="140" t="s">
        <v>396</v>
      </c>
      <c r="B85" s="140"/>
      <c r="C85" s="140"/>
      <c r="D85" s="140"/>
      <c r="E85" s="140"/>
      <c r="F85" s="140"/>
      <c r="G85" s="140"/>
      <c r="H85" s="140"/>
    </row>
    <row r="86" spans="1:8" ht="15.75" x14ac:dyDescent="0.25">
      <c r="A86" s="32"/>
      <c r="B86" s="140" t="s">
        <v>546</v>
      </c>
      <c r="C86" s="140"/>
      <c r="D86" s="140"/>
      <c r="E86" s="140"/>
      <c r="F86" s="140"/>
      <c r="G86" s="140"/>
      <c r="H86" s="140"/>
    </row>
    <row r="87" spans="1:8" ht="15.75" thickBot="1" x14ac:dyDescent="0.3">
      <c r="A87" s="32"/>
      <c r="B87" s="31"/>
      <c r="C87" s="31"/>
      <c r="D87" s="31"/>
      <c r="E87" s="31"/>
      <c r="F87" s="31"/>
      <c r="G87" s="31"/>
      <c r="H87" s="31"/>
    </row>
    <row r="88" spans="1:8" ht="27.75" customHeight="1" thickBot="1" x14ac:dyDescent="0.3">
      <c r="A88" s="387" t="s">
        <v>128</v>
      </c>
      <c r="B88" s="387" t="s">
        <v>373</v>
      </c>
      <c r="C88" s="387" t="s">
        <v>374</v>
      </c>
      <c r="D88" s="395" t="s">
        <v>375</v>
      </c>
      <c r="E88" s="396"/>
      <c r="F88" s="396"/>
      <c r="G88" s="397"/>
      <c r="H88" s="387" t="s">
        <v>376</v>
      </c>
    </row>
    <row r="89" spans="1:8" ht="15.75" thickBot="1" x14ac:dyDescent="0.3">
      <c r="A89" s="388"/>
      <c r="B89" s="388"/>
      <c r="C89" s="388"/>
      <c r="D89" s="41" t="s">
        <v>377</v>
      </c>
      <c r="E89" s="41" t="s">
        <v>378</v>
      </c>
      <c r="F89" s="41" t="s">
        <v>379</v>
      </c>
      <c r="G89" s="41" t="s">
        <v>380</v>
      </c>
      <c r="H89" s="389"/>
    </row>
    <row r="90" spans="1:8" ht="15.75" thickBot="1" x14ac:dyDescent="0.3">
      <c r="A90" s="42">
        <v>1</v>
      </c>
      <c r="B90" s="41">
        <v>2</v>
      </c>
      <c r="C90" s="41">
        <v>3</v>
      </c>
      <c r="D90" s="41">
        <v>4</v>
      </c>
      <c r="E90" s="41">
        <v>5</v>
      </c>
      <c r="F90" s="41">
        <v>6</v>
      </c>
      <c r="G90" s="41">
        <v>7</v>
      </c>
      <c r="H90" s="41">
        <v>8</v>
      </c>
    </row>
    <row r="91" spans="1:8" ht="41.25" customHeight="1" thickBot="1" x14ac:dyDescent="0.3">
      <c r="A91" s="42">
        <v>1</v>
      </c>
      <c r="B91" s="44" t="s">
        <v>397</v>
      </c>
      <c r="C91" s="391" t="s">
        <v>464</v>
      </c>
      <c r="D91" s="41" t="s">
        <v>382</v>
      </c>
      <c r="E91" s="41" t="s">
        <v>382</v>
      </c>
      <c r="F91" s="41" t="s">
        <v>382</v>
      </c>
      <c r="G91" s="41" t="s">
        <v>382</v>
      </c>
      <c r="H91" s="391" t="s">
        <v>516</v>
      </c>
    </row>
    <row r="92" spans="1:8" ht="30" customHeight="1" thickBot="1" x14ac:dyDescent="0.3">
      <c r="A92" s="42">
        <v>2</v>
      </c>
      <c r="B92" s="44" t="s">
        <v>386</v>
      </c>
      <c r="C92" s="392"/>
      <c r="D92" s="41" t="s">
        <v>382</v>
      </c>
      <c r="E92" s="41" t="s">
        <v>382</v>
      </c>
      <c r="F92" s="41" t="s">
        <v>382</v>
      </c>
      <c r="G92" s="41" t="s">
        <v>382</v>
      </c>
      <c r="H92" s="392"/>
    </row>
    <row r="93" spans="1:8" ht="38.25" customHeight="1" thickBot="1" x14ac:dyDescent="0.3">
      <c r="A93" s="42">
        <v>3</v>
      </c>
      <c r="B93" s="44" t="s">
        <v>398</v>
      </c>
      <c r="C93" s="392"/>
      <c r="D93" s="41" t="s">
        <v>393</v>
      </c>
      <c r="E93" s="41" t="s">
        <v>393</v>
      </c>
      <c r="F93" s="41" t="s">
        <v>393</v>
      </c>
      <c r="G93" s="41" t="s">
        <v>393</v>
      </c>
      <c r="H93" s="392"/>
    </row>
    <row r="94" spans="1:8" ht="45.75" customHeight="1" thickBot="1" x14ac:dyDescent="0.3">
      <c r="A94" s="42">
        <v>4</v>
      </c>
      <c r="B94" s="44" t="s">
        <v>399</v>
      </c>
      <c r="C94" s="393"/>
      <c r="D94" s="41" t="s">
        <v>382</v>
      </c>
      <c r="E94" s="41" t="s">
        <v>382</v>
      </c>
      <c r="F94" s="41" t="s">
        <v>382</v>
      </c>
      <c r="G94" s="41" t="s">
        <v>382</v>
      </c>
      <c r="H94" s="393"/>
    </row>
    <row r="95" spans="1:8" ht="15.75" x14ac:dyDescent="0.25">
      <c r="A95" s="47"/>
    </row>
    <row r="96" spans="1:8" ht="15.75" x14ac:dyDescent="0.25">
      <c r="A96" s="47"/>
    </row>
    <row r="97" spans="1:8" ht="15.75" x14ac:dyDescent="0.25">
      <c r="A97" s="390" t="s">
        <v>463</v>
      </c>
      <c r="B97" s="390"/>
      <c r="C97" s="390"/>
      <c r="D97" s="390"/>
      <c r="E97" s="390"/>
      <c r="F97" s="390"/>
      <c r="G97" s="390"/>
      <c r="H97" s="390"/>
    </row>
    <row r="109" spans="1:8" ht="15.75" x14ac:dyDescent="0.25">
      <c r="A109" s="39"/>
      <c r="H109" s="60" t="s">
        <v>548</v>
      </c>
    </row>
    <row r="110" spans="1:8" ht="15.75" x14ac:dyDescent="0.25">
      <c r="A110" s="39"/>
      <c r="H110" s="60" t="s">
        <v>446</v>
      </c>
    </row>
    <row r="111" spans="1:8" ht="15.75" x14ac:dyDescent="0.25">
      <c r="A111" s="39"/>
      <c r="B111" s="51"/>
      <c r="C111" s="51"/>
      <c r="D111" s="51"/>
      <c r="E111" s="51"/>
      <c r="F111" s="51"/>
      <c r="G111" s="51"/>
      <c r="H111" s="60" t="s">
        <v>447</v>
      </c>
    </row>
    <row r="112" spans="1:8" ht="15.75" x14ac:dyDescent="0.25">
      <c r="A112" s="39"/>
    </row>
    <row r="113" spans="1:8" ht="15.75" x14ac:dyDescent="0.25">
      <c r="A113" s="48"/>
    </row>
    <row r="114" spans="1:8" x14ac:dyDescent="0.25">
      <c r="A114" s="96"/>
      <c r="B114" s="95"/>
      <c r="C114" s="95"/>
      <c r="D114" s="95"/>
      <c r="E114" s="95"/>
      <c r="F114" s="95"/>
      <c r="G114" s="95"/>
      <c r="H114" s="95"/>
    </row>
    <row r="115" spans="1:8" ht="15.75" x14ac:dyDescent="0.25">
      <c r="A115" s="140" t="s">
        <v>549</v>
      </c>
      <c r="B115" s="140"/>
      <c r="C115" s="140"/>
      <c r="D115" s="140"/>
      <c r="E115" s="140"/>
      <c r="F115" s="140"/>
      <c r="G115" s="140"/>
      <c r="H115" s="140"/>
    </row>
    <row r="116" spans="1:8" ht="15.75" x14ac:dyDescent="0.25">
      <c r="A116" s="140" t="s">
        <v>396</v>
      </c>
      <c r="B116" s="140"/>
      <c r="C116" s="140"/>
      <c r="D116" s="140"/>
      <c r="E116" s="140"/>
      <c r="F116" s="140"/>
      <c r="G116" s="140"/>
      <c r="H116" s="140"/>
    </row>
    <row r="117" spans="1:8" ht="15.75" x14ac:dyDescent="0.25">
      <c r="A117" s="96"/>
      <c r="B117" s="140" t="s">
        <v>546</v>
      </c>
      <c r="C117" s="140"/>
      <c r="D117" s="140"/>
      <c r="E117" s="140"/>
      <c r="F117" s="140"/>
      <c r="G117" s="140"/>
      <c r="H117" s="140"/>
    </row>
    <row r="118" spans="1:8" ht="15.75" thickBot="1" x14ac:dyDescent="0.3">
      <c r="A118" s="96"/>
      <c r="B118" s="95"/>
      <c r="C118" s="95"/>
      <c r="D118" s="95"/>
      <c r="E118" s="95"/>
      <c r="F118" s="95"/>
      <c r="G118" s="95"/>
      <c r="H118" s="95"/>
    </row>
    <row r="119" spans="1:8" ht="15.75" thickBot="1" x14ac:dyDescent="0.3">
      <c r="A119" s="387" t="s">
        <v>128</v>
      </c>
      <c r="B119" s="387" t="s">
        <v>373</v>
      </c>
      <c r="C119" s="387" t="s">
        <v>374</v>
      </c>
      <c r="D119" s="395" t="s">
        <v>375</v>
      </c>
      <c r="E119" s="396"/>
      <c r="F119" s="396"/>
      <c r="G119" s="397"/>
      <c r="H119" s="387" t="s">
        <v>376</v>
      </c>
    </row>
    <row r="120" spans="1:8" ht="23.25" customHeight="1" thickBot="1" x14ac:dyDescent="0.3">
      <c r="A120" s="388"/>
      <c r="B120" s="388"/>
      <c r="C120" s="388"/>
      <c r="D120" s="41" t="s">
        <v>377</v>
      </c>
      <c r="E120" s="41" t="s">
        <v>378</v>
      </c>
      <c r="F120" s="41" t="s">
        <v>379</v>
      </c>
      <c r="G120" s="41" t="s">
        <v>380</v>
      </c>
      <c r="H120" s="389"/>
    </row>
    <row r="121" spans="1:8" ht="15.75" thickBot="1" x14ac:dyDescent="0.3">
      <c r="A121" s="97">
        <v>1</v>
      </c>
      <c r="B121" s="41">
        <v>2</v>
      </c>
      <c r="C121" s="41">
        <v>3</v>
      </c>
      <c r="D121" s="41">
        <v>4</v>
      </c>
      <c r="E121" s="41">
        <v>5</v>
      </c>
      <c r="F121" s="41">
        <v>6</v>
      </c>
      <c r="G121" s="41">
        <v>7</v>
      </c>
      <c r="H121" s="41">
        <v>8</v>
      </c>
    </row>
    <row r="122" spans="1:8" ht="69.75" customHeight="1" thickBot="1" x14ac:dyDescent="0.3">
      <c r="A122" s="97">
        <v>1</v>
      </c>
      <c r="B122" s="98" t="s">
        <v>551</v>
      </c>
      <c r="C122" s="400" t="s">
        <v>464</v>
      </c>
      <c r="D122" s="99" t="s">
        <v>13</v>
      </c>
      <c r="E122" s="99" t="s">
        <v>382</v>
      </c>
      <c r="F122" s="99" t="s">
        <v>13</v>
      </c>
      <c r="G122" s="99" t="s">
        <v>13</v>
      </c>
      <c r="H122" s="398" t="s">
        <v>552</v>
      </c>
    </row>
    <row r="123" spans="1:8" ht="54" customHeight="1" thickBot="1" x14ac:dyDescent="0.3">
      <c r="A123" s="97">
        <v>2</v>
      </c>
      <c r="B123" s="98" t="s">
        <v>386</v>
      </c>
      <c r="C123" s="401"/>
      <c r="D123" s="99" t="s">
        <v>13</v>
      </c>
      <c r="E123" s="99" t="s">
        <v>13</v>
      </c>
      <c r="F123" s="99" t="s">
        <v>382</v>
      </c>
      <c r="G123" s="99" t="s">
        <v>382</v>
      </c>
      <c r="H123" s="398"/>
    </row>
    <row r="124" spans="1:8" ht="60" customHeight="1" thickBot="1" x14ac:dyDescent="0.3">
      <c r="A124" s="97">
        <v>3</v>
      </c>
      <c r="B124" s="98" t="s">
        <v>399</v>
      </c>
      <c r="C124" s="402"/>
      <c r="D124" s="99" t="s">
        <v>13</v>
      </c>
      <c r="E124" s="99" t="s">
        <v>382</v>
      </c>
      <c r="F124" s="99" t="s">
        <v>382</v>
      </c>
      <c r="G124" s="99" t="s">
        <v>382</v>
      </c>
      <c r="H124" s="399"/>
    </row>
    <row r="125" spans="1:8" ht="15.75" x14ac:dyDescent="0.25">
      <c r="A125" s="47"/>
    </row>
    <row r="126" spans="1:8" ht="15.75" x14ac:dyDescent="0.25">
      <c r="A126" s="47"/>
    </row>
    <row r="127" spans="1:8" ht="15.75" x14ac:dyDescent="0.25">
      <c r="A127" s="390" t="s">
        <v>463</v>
      </c>
      <c r="B127" s="390"/>
      <c r="C127" s="390"/>
      <c r="D127" s="390"/>
      <c r="E127" s="390"/>
      <c r="F127" s="390"/>
      <c r="G127" s="390"/>
      <c r="H127" s="390"/>
    </row>
  </sheetData>
  <mergeCells count="67">
    <mergeCell ref="H122:H124"/>
    <mergeCell ref="A127:H127"/>
    <mergeCell ref="A119:A120"/>
    <mergeCell ref="B119:B120"/>
    <mergeCell ref="C119:C120"/>
    <mergeCell ref="D119:G119"/>
    <mergeCell ref="H119:H120"/>
    <mergeCell ref="C122:C124"/>
    <mergeCell ref="A115:H115"/>
    <mergeCell ref="A116:H116"/>
    <mergeCell ref="B117:H117"/>
    <mergeCell ref="A4:H4"/>
    <mergeCell ref="A26:H26"/>
    <mergeCell ref="A27:H27"/>
    <mergeCell ref="B28:H28"/>
    <mergeCell ref="A30:A31"/>
    <mergeCell ref="B30:B31"/>
    <mergeCell ref="C30:C31"/>
    <mergeCell ref="D30:G30"/>
    <mergeCell ref="H30:H31"/>
    <mergeCell ref="A6:H6"/>
    <mergeCell ref="A7:H7"/>
    <mergeCell ref="B8:H8"/>
    <mergeCell ref="A10:A11"/>
    <mergeCell ref="H50:H51"/>
    <mergeCell ref="B10:B11"/>
    <mergeCell ref="C10:C11"/>
    <mergeCell ref="D10:G10"/>
    <mergeCell ref="C33:C36"/>
    <mergeCell ref="H33:H36"/>
    <mergeCell ref="D69:G69"/>
    <mergeCell ref="A50:A51"/>
    <mergeCell ref="B50:B51"/>
    <mergeCell ref="C50:C51"/>
    <mergeCell ref="D50:G50"/>
    <mergeCell ref="A88:A89"/>
    <mergeCell ref="A46:H46"/>
    <mergeCell ref="A47:H47"/>
    <mergeCell ref="B48:H48"/>
    <mergeCell ref="C88:C89"/>
    <mergeCell ref="D88:G88"/>
    <mergeCell ref="H88:H89"/>
    <mergeCell ref="C53:C55"/>
    <mergeCell ref="H53:H55"/>
    <mergeCell ref="A65:H65"/>
    <mergeCell ref="A66:H66"/>
    <mergeCell ref="B67:H67"/>
    <mergeCell ref="A58:H58"/>
    <mergeCell ref="A69:A70"/>
    <mergeCell ref="B69:B70"/>
    <mergeCell ref="C69:C70"/>
    <mergeCell ref="B88:B89"/>
    <mergeCell ref="H69:H70"/>
    <mergeCell ref="H10:H11"/>
    <mergeCell ref="A39:H39"/>
    <mergeCell ref="A97:H97"/>
    <mergeCell ref="C91:C94"/>
    <mergeCell ref="H91:H94"/>
    <mergeCell ref="C13:C16"/>
    <mergeCell ref="H13:H16"/>
    <mergeCell ref="A19:H19"/>
    <mergeCell ref="C72:C73"/>
    <mergeCell ref="H72:H73"/>
    <mergeCell ref="A84:H84"/>
    <mergeCell ref="A85:H85"/>
    <mergeCell ref="B86:H86"/>
    <mergeCell ref="A76:H76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rowBreaks count="4" manualBreakCount="4">
    <brk id="20" max="16383" man="1"/>
    <brk id="40" max="16383" man="1"/>
    <brk id="59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Пас. ППI</vt:lpstr>
      <vt:lpstr>План.Рез. ППI</vt:lpstr>
      <vt:lpstr>Мет.Рас. ППI</vt:lpstr>
      <vt:lpstr>Обос.Фин. ППI</vt:lpstr>
      <vt:lpstr>Пер.Мер. ППI</vt:lpstr>
      <vt:lpstr>Адр.пер.УКС</vt:lpstr>
      <vt:lpstr>Адр.пер.УСП</vt:lpstr>
      <vt:lpstr>Дор.Кар. ППI</vt:lpstr>
      <vt:lpstr>'Пас. ППI'!Заголовки_для_печати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2017-10-31T11:26:35Z</dcterms:modified>
</cp:coreProperties>
</file>