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Ксения Андрюшина\Desktop\"/>
    </mc:Choice>
  </mc:AlternateContent>
  <bookViews>
    <workbookView xWindow="120" yWindow="1620" windowWidth="9720" windowHeight="5820"/>
  </bookViews>
  <sheets>
    <sheet name="Подпр 3(+)(14)" sheetId="14" r:id="rId1"/>
    <sheet name="Планир Рез 3(+)(15)" sheetId="7" r:id="rId2"/>
    <sheet name="Методика 3(+)(16)" sheetId="11" r:id="rId3"/>
    <sheet name="Обосн 3(+)(17)" sheetId="8" r:id="rId4"/>
    <sheet name="Меропр 3(+)(18)" sheetId="16" r:id="rId5"/>
    <sheet name="Дорож. 3(+)(19)" sheetId="17" r:id="rId6"/>
    <sheet name="Дорож.. 3(+)(20)" sheetId="12" r:id="rId7"/>
    <sheet name="Дорож... 3(+)(21)" sheetId="15" r:id="rId8"/>
  </sheets>
  <calcPr calcId="162913"/>
</workbook>
</file>

<file path=xl/calcChain.xml><?xml version="1.0" encoding="utf-8"?>
<calcChain xmlns="http://schemas.openxmlformats.org/spreadsheetml/2006/main">
  <c r="E52" i="8" l="1"/>
  <c r="E53" i="8"/>
  <c r="E39" i="8"/>
  <c r="E54" i="8"/>
  <c r="E55" i="8"/>
  <c r="E56" i="8"/>
  <c r="E51" i="8"/>
  <c r="E50" i="8" s="1"/>
  <c r="E37" i="8"/>
  <c r="E45" i="8"/>
  <c r="E46" i="8"/>
  <c r="E47" i="8"/>
  <c r="E40" i="8" s="1"/>
  <c r="E48" i="8"/>
  <c r="E41" i="8" s="1"/>
  <c r="E49" i="8"/>
  <c r="E44" i="8"/>
  <c r="E43" i="8" s="1"/>
  <c r="E42" i="8"/>
  <c r="E136" i="8"/>
  <c r="E137" i="8"/>
  <c r="E138" i="8"/>
  <c r="E134" i="8" s="1"/>
  <c r="E139" i="8"/>
  <c r="E140" i="8"/>
  <c r="E135" i="8"/>
  <c r="E148" i="8"/>
  <c r="G32" i="16"/>
  <c r="F32" i="16" s="1"/>
  <c r="I32" i="16"/>
  <c r="J32" i="16"/>
  <c r="J30" i="16"/>
  <c r="K32" i="16"/>
  <c r="L32" i="16"/>
  <c r="H32" i="16"/>
  <c r="G33" i="16"/>
  <c r="F33" i="16" s="1"/>
  <c r="I33" i="16"/>
  <c r="J33" i="16"/>
  <c r="K33" i="16"/>
  <c r="L33" i="16"/>
  <c r="H33" i="16"/>
  <c r="K14" i="14"/>
  <c r="K13" i="14"/>
  <c r="G34" i="16"/>
  <c r="G31" i="16"/>
  <c r="E38" i="8"/>
  <c r="E158" i="8"/>
  <c r="E155" i="8" s="1"/>
  <c r="E157" i="8"/>
  <c r="E162" i="8"/>
  <c r="E161" i="8"/>
  <c r="E160" i="8"/>
  <c r="E159" i="8"/>
  <c r="E156" i="8"/>
  <c r="E141" i="8"/>
  <c r="F55" i="16"/>
  <c r="F54" i="16"/>
  <c r="F53" i="16"/>
  <c r="F52" i="16"/>
  <c r="L51" i="16"/>
  <c r="K51" i="16"/>
  <c r="J51" i="16"/>
  <c r="I51" i="16"/>
  <c r="H51" i="16"/>
  <c r="G51" i="16"/>
  <c r="F51" i="16" s="1"/>
  <c r="F50" i="16"/>
  <c r="F49" i="16"/>
  <c r="F48" i="16"/>
  <c r="F47" i="16"/>
  <c r="L46" i="16"/>
  <c r="K46" i="16"/>
  <c r="J46" i="16"/>
  <c r="I46" i="16"/>
  <c r="F46" i="16"/>
  <c r="H46" i="16"/>
  <c r="G46" i="16"/>
  <c r="G11" i="14"/>
  <c r="E59" i="8"/>
  <c r="E60" i="8"/>
  <c r="E61" i="8"/>
  <c r="E57" i="8" s="1"/>
  <c r="E62" i="8"/>
  <c r="E63" i="8"/>
  <c r="E58" i="8"/>
  <c r="E171" i="8"/>
  <c r="E174" i="8"/>
  <c r="E178" i="8"/>
  <c r="E179" i="8"/>
  <c r="E172" i="8"/>
  <c r="E180" i="8"/>
  <c r="E173" i="8" s="1"/>
  <c r="E181" i="8"/>
  <c r="E182" i="8"/>
  <c r="E175" i="8"/>
  <c r="E177" i="8"/>
  <c r="E170" i="8" s="1"/>
  <c r="E169" i="8" s="1"/>
  <c r="E26" i="8"/>
  <c r="E27" i="8"/>
  <c r="E28" i="8"/>
  <c r="E23" i="8"/>
  <c r="E24" i="8"/>
  <c r="E22" i="8"/>
  <c r="E25" i="8"/>
  <c r="E12" i="8"/>
  <c r="E13" i="8"/>
  <c r="E14" i="8"/>
  <c r="E8" i="8" s="1"/>
  <c r="E9" i="8"/>
  <c r="E10" i="8"/>
  <c r="E11" i="8"/>
  <c r="E66" i="8"/>
  <c r="E64" i="8" s="1"/>
  <c r="E67" i="8"/>
  <c r="E68" i="8"/>
  <c r="E69" i="8"/>
  <c r="E70" i="8"/>
  <c r="E65" i="8"/>
  <c r="E86" i="8"/>
  <c r="E101" i="8"/>
  <c r="E99" i="8" s="1"/>
  <c r="E184" i="8"/>
  <c r="E183" i="8" s="1"/>
  <c r="E186" i="8"/>
  <c r="E187" i="8"/>
  <c r="E188" i="8"/>
  <c r="E189" i="8"/>
  <c r="E185" i="8"/>
  <c r="E190" i="8"/>
  <c r="E127" i="8"/>
  <c r="E126" i="8"/>
  <c r="E125" i="8"/>
  <c r="E124" i="8"/>
  <c r="E123" i="8"/>
  <c r="E122" i="8"/>
  <c r="E121" i="8"/>
  <c r="E113" i="8"/>
  <c r="E106" i="8"/>
  <c r="E105" i="8"/>
  <c r="E104" i="8"/>
  <c r="E103" i="8"/>
  <c r="E102" i="8"/>
  <c r="E100" i="8"/>
  <c r="E87" i="8"/>
  <c r="E88" i="8"/>
  <c r="E85" i="8" s="1"/>
  <c r="E89" i="8"/>
  <c r="E90" i="8"/>
  <c r="E91" i="8"/>
  <c r="E92" i="8"/>
  <c r="E78" i="8"/>
  <c r="E71" i="8"/>
  <c r="E29" i="8"/>
  <c r="E15" i="8"/>
  <c r="F11" i="14"/>
  <c r="H11" i="14"/>
  <c r="I11" i="14"/>
  <c r="J11" i="14"/>
  <c r="E11" i="14"/>
  <c r="K11" i="14" s="1"/>
  <c r="K15" i="14"/>
  <c r="F61" i="16"/>
  <c r="F60" i="16"/>
  <c r="F59" i="16"/>
  <c r="F58" i="16"/>
  <c r="L57" i="16"/>
  <c r="K57" i="16"/>
  <c r="J57" i="16"/>
  <c r="I57" i="16"/>
  <c r="H57" i="16"/>
  <c r="G57" i="16"/>
  <c r="F57" i="16" s="1"/>
  <c r="F45" i="16"/>
  <c r="F44" i="16"/>
  <c r="F43" i="16"/>
  <c r="F42" i="16"/>
  <c r="L41" i="16"/>
  <c r="K41" i="16"/>
  <c r="J41" i="16"/>
  <c r="I41" i="16"/>
  <c r="F41" i="16" s="1"/>
  <c r="H41" i="16"/>
  <c r="G41" i="16"/>
  <c r="F40" i="16"/>
  <c r="F39" i="16"/>
  <c r="F38" i="16"/>
  <c r="F37" i="16"/>
  <c r="L36" i="16"/>
  <c r="K36" i="16"/>
  <c r="J36" i="16"/>
  <c r="I36" i="16"/>
  <c r="H36" i="16"/>
  <c r="F36" i="16" s="1"/>
  <c r="G36" i="16"/>
  <c r="L34" i="16"/>
  <c r="K34" i="16"/>
  <c r="J34" i="16"/>
  <c r="I34" i="16"/>
  <c r="H34" i="16"/>
  <c r="F34" i="16"/>
  <c r="L31" i="16"/>
  <c r="L30" i="16"/>
  <c r="K31" i="16"/>
  <c r="K30" i="16" s="1"/>
  <c r="J31" i="16"/>
  <c r="I31" i="16"/>
  <c r="H31" i="16"/>
  <c r="F31" i="16" s="1"/>
  <c r="H30" i="16"/>
  <c r="F29" i="16"/>
  <c r="F28" i="16"/>
  <c r="F27" i="16"/>
  <c r="F26" i="16"/>
  <c r="L25" i="16"/>
  <c r="K25" i="16"/>
  <c r="J25" i="16"/>
  <c r="I25" i="16"/>
  <c r="F25" i="16" s="1"/>
  <c r="H25" i="16"/>
  <c r="G25" i="16"/>
  <c r="F24" i="16"/>
  <c r="F23" i="16"/>
  <c r="F22" i="16"/>
  <c r="F21" i="16"/>
  <c r="L20" i="16"/>
  <c r="K20" i="16"/>
  <c r="J20" i="16"/>
  <c r="I20" i="16"/>
  <c r="F20" i="16"/>
  <c r="H20" i="16"/>
  <c r="G20" i="16"/>
  <c r="F18" i="16"/>
  <c r="F17" i="16"/>
  <c r="F16" i="16"/>
  <c r="F15" i="16"/>
  <c r="L14" i="16"/>
  <c r="K14" i="16"/>
  <c r="J14" i="16"/>
  <c r="I14" i="16"/>
  <c r="H14" i="16"/>
  <c r="F14" i="16" s="1"/>
  <c r="G14" i="16"/>
  <c r="L12" i="16"/>
  <c r="K12" i="16"/>
  <c r="J12" i="16"/>
  <c r="F12" i="16" s="1"/>
  <c r="I12" i="16"/>
  <c r="H12" i="16"/>
  <c r="G12" i="16"/>
  <c r="L11" i="16"/>
  <c r="K11" i="16"/>
  <c r="J11" i="16"/>
  <c r="I11" i="16"/>
  <c r="H11" i="16"/>
  <c r="G11" i="16"/>
  <c r="F11" i="16" s="1"/>
  <c r="L10" i="16"/>
  <c r="K10" i="16"/>
  <c r="J10" i="16"/>
  <c r="I10" i="16"/>
  <c r="H10" i="16"/>
  <c r="G10" i="16"/>
  <c r="F10" i="16" s="1"/>
  <c r="L9" i="16"/>
  <c r="L8" i="16" s="1"/>
  <c r="K9" i="16"/>
  <c r="K8" i="16" s="1"/>
  <c r="J9" i="16"/>
  <c r="J8" i="16" s="1"/>
  <c r="I9" i="16"/>
  <c r="I8" i="16" s="1"/>
  <c r="H9" i="16"/>
  <c r="G9" i="16"/>
  <c r="G8" i="16" s="1"/>
  <c r="K12" i="14"/>
  <c r="I30" i="16"/>
  <c r="E120" i="8"/>
  <c r="E176" i="8"/>
  <c r="H8" i="16"/>
  <c r="E36" i="8" l="1"/>
  <c r="G30" i="16"/>
  <c r="F30" i="16" s="1"/>
  <c r="F9" i="16"/>
  <c r="F8" i="16" s="1"/>
</calcChain>
</file>

<file path=xl/sharedStrings.xml><?xml version="1.0" encoding="utf-8"?>
<sst xmlns="http://schemas.openxmlformats.org/spreadsheetml/2006/main" count="681" uniqueCount="219">
  <si>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</si>
  <si>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</si>
  <si>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</si>
  <si>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</si>
  <si>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Задачи, направленные на достижение цели</t>
  </si>
  <si>
    <t>Средства бюджета Московской области</t>
  </si>
  <si>
    <t>Мероприятия по реализации подпрограммы</t>
  </si>
  <si>
    <t>Наименование подпрограммы</t>
  </si>
  <si>
    <t>Внебюджетные источники</t>
  </si>
  <si>
    <t>Планируемый объем финансирования на решение данной задачи (тыс.руб.)</t>
  </si>
  <si>
    <t>%</t>
  </si>
  <si>
    <t>ед. измерения</t>
  </si>
  <si>
    <t>шт.</t>
  </si>
  <si>
    <t>Управление жилищно-коммунального хозяйства и благоустройства Администрации</t>
  </si>
  <si>
    <t>Всего, в том числе:</t>
  </si>
  <si>
    <t>Средства Федерального бюджета</t>
  </si>
  <si>
    <t>Источники
финансирования</t>
  </si>
  <si>
    <t>Срок исполнения
мероприятия</t>
  </si>
  <si>
    <t>Всего,
(тыс.руб)</t>
  </si>
  <si>
    <t>Объем финансирования по годам, (тыс.руб)</t>
  </si>
  <si>
    <t xml:space="preserve">Ответственный за выполнение мероприятия подпрограммы     </t>
  </si>
  <si>
    <t>Результаты выполнения подпрограммы</t>
  </si>
  <si>
    <t>Средства бюджета
Московской области</t>
  </si>
  <si>
    <t>Управление жилищно- коммунального хозяйства и благоустройства Администрации</t>
  </si>
  <si>
    <t>1.1.1</t>
  </si>
  <si>
    <t>Базовое значение
показателя (на начало
реализации
подпрограммы)</t>
  </si>
  <si>
    <t>Единица измерения</t>
  </si>
  <si>
    <t>Наименование мероприятия подпрограммы</t>
  </si>
  <si>
    <t>Источники финансирования</t>
  </si>
  <si>
    <t>Расчет необходимых финансовых ресурсов на реализацию мероприятия</t>
  </si>
  <si>
    <t xml:space="preserve">Общий объем финансовых ресурсов, необходимых для реализации мероприятия, в том числе по годам     </t>
  </si>
  <si>
    <t>Эксплуатационные расходы, возникающие в результате реализации мероприятия</t>
  </si>
  <si>
    <t>2017 год</t>
  </si>
  <si>
    <t>Средства бюджета городского округа Химки</t>
  </si>
  <si>
    <t>№</t>
  </si>
  <si>
    <t>Наименование показателя эффективности реализации подпрограммы муниципальной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</si>
  <si>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</si>
  <si>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</si>
  <si>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</si>
  <si>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Ежеквартально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</si>
  <si>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</si>
  <si>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</si>
  <si>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</si>
  <si>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Планируемый результат исполнения</t>
  </si>
  <si>
    <t>I квартал</t>
  </si>
  <si>
    <t>II квартал</t>
  </si>
  <si>
    <t>III квартал</t>
  </si>
  <si>
    <t>IV квартал</t>
  </si>
  <si>
    <t xml:space="preserve"> +</t>
  </si>
  <si>
    <t>Муниципальный заказчик</t>
  </si>
  <si>
    <t>Наименование задачи</t>
  </si>
  <si>
    <t>Отчетный (базовый) период</t>
  </si>
  <si>
    <t>2018 год</t>
  </si>
  <si>
    <t>2019 год</t>
  </si>
  <si>
    <t>2020 год</t>
  </si>
  <si>
    <t>───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</si>
  <si>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</si>
  <si>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 xml:space="preserve">Главный распорядитель </t>
  </si>
  <si>
    <t>Расходы (тыс. рублей)</t>
  </si>
  <si>
    <t xml:space="preserve">Планируемые результаты  реализации подпрограммы </t>
  </si>
  <si>
    <t>Задача 1</t>
  </si>
  <si>
    <t>─</t>
  </si>
  <si>
    <t>Задача 2</t>
  </si>
  <si>
    <t xml:space="preserve"> «Энергосбережение и повышение энергетической энергоэффективности в городском округе Химки»</t>
  </si>
  <si>
    <t>2015 год</t>
  </si>
  <si>
    <t>2016 год</t>
  </si>
  <si>
    <t>2020год</t>
  </si>
  <si>
    <t>Паспорт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</si>
  <si>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Энергосбережение и повышение энергетической эффективности системы коммунальной инфраструктуры</t>
  </si>
  <si>
    <t>кВт*ч/кв. м</t>
  </si>
  <si>
    <t>т у. т. /Гкал</t>
  </si>
  <si>
    <t>кВт*ч/куб. м</t>
  </si>
  <si>
    <t>Задача 1. Повышение энергетической эффективности в системах коммунальной инфраструктуры</t>
  </si>
  <si>
    <t>Задача 2. Повышение энергетической эффективности систем наружного освещения</t>
  </si>
  <si>
    <t>Количественные и/или качественные показатели, характеризующие достижение цели и решение задач</t>
  </si>
  <si>
    <t>Планируемые результаты реализации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</si>
  <si>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Повышение энергетической
эффективности в системах
коммунальной инфраструктуры</t>
  </si>
  <si>
    <t>Повышение энергетической эффективности систем наружного освещения</t>
  </si>
  <si>
    <t>«Энергосбережение и повышение энергетической энергоэффективности в городском округе Химки»</t>
  </si>
  <si>
    <t>Перечень мероприятий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</si>
  <si>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r>
      <rPr>
        <b/>
        <sz val="10"/>
        <color indexed="8"/>
        <rFont val="Times New Roman"/>
        <family val="1"/>
        <charset val="204"/>
      </rPr>
      <t xml:space="preserve">Задача 1. </t>
    </r>
    <r>
      <rPr>
        <sz val="10"/>
        <color indexed="8"/>
        <rFont val="Times New Roman"/>
        <family val="1"/>
        <charset val="204"/>
      </rPr>
      <t>Повышение энергетической эффективности в
системах коммунальной инфраструктуры</t>
    </r>
  </si>
  <si>
    <t>Основное мероприятие 1. Финансовое обеспечение выполнения муниципальных услуг (выполнение работ)</t>
  </si>
  <si>
    <t>Расходы на обеспечение деятельности (оказание услуг) муниципальных учреждений по организации освещения улиц</t>
  </si>
  <si>
    <t>Основное мероприятие 2. Повышение энергетической эффективности системы коммунальной инфраструктуры</t>
  </si>
  <si>
    <t>1.2.1</t>
  </si>
  <si>
    <t>Приобретение энергоэффективного светового оборудования</t>
  </si>
  <si>
    <t>Установка энергоэффективного светового оборудования для внутридомового, уличного и дворового освещения</t>
  </si>
  <si>
    <t>1.2.2</t>
  </si>
  <si>
    <r>
      <rPr>
        <b/>
        <sz val="10"/>
        <color indexed="8"/>
        <rFont val="Times New Roman"/>
        <family val="1"/>
        <charset val="204"/>
      </rPr>
      <t xml:space="preserve">Задача 2. </t>
    </r>
    <r>
      <rPr>
        <sz val="10"/>
        <color indexed="8"/>
        <rFont val="Times New Roman"/>
        <family val="1"/>
        <charset val="204"/>
      </rPr>
      <t>Повышение энергетической эффективности систем наружного освещения</t>
    </r>
  </si>
  <si>
    <t>2.2.1</t>
  </si>
  <si>
    <t>Расходы на выполнение муниципального задания по
организации освещения улиц</t>
  </si>
  <si>
    <t>2.2.2</t>
  </si>
  <si>
    <t>Заключение энергосервисных контрактов на реализацию энергосберегающих мероприятий</t>
  </si>
  <si>
    <t>Основное мероприятие 3. Повышение надежности в обеспечении населения уличным освещением</t>
  </si>
  <si>
    <t>2.3.1</t>
  </si>
  <si>
    <t>Количество потребляемой электроэнергии сетями уличного освещения 9500 кВт.ч.</t>
  </si>
  <si>
    <t>Методика расчета значений показателей эффективности реализации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</si>
  <si>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r>
      <rPr>
        <b/>
        <sz val="10"/>
        <rFont val="Times New Roman"/>
        <family val="1"/>
        <charset val="204"/>
      </rPr>
      <t xml:space="preserve">Показатель № 1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Количество энергосервисных договоров заключенных органами местного самоуправления и муниципальными учреждениями</t>
    </r>
  </si>
  <si>
    <t>ед.</t>
  </si>
  <si>
    <t>Количественный показатель.Определяется как количество единиц энергосервисных договоров заключенных органами местного самоуправления и муниципальными учреждениями</t>
  </si>
  <si>
    <t>Реесрт заключенных контрактов</t>
  </si>
  <si>
    <r>
      <rPr>
        <b/>
        <sz val="10"/>
        <rFont val="Times New Roman"/>
        <family val="1"/>
        <charset val="204"/>
      </rPr>
      <t xml:space="preserve">Показатель № 2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Доля современных энергоэффективных светильников в общем количестве светильников наружного освещения</t>
    </r>
  </si>
  <si>
    <t>Отчет "Сведения о инженерной инфраструктуре городского округа Химки"</t>
  </si>
  <si>
    <t>Оценивается динамика изменения доли современных энергоэффективных светильников в общем количестве светильников наружного освещения на территории городского округа Химки.                                                                                 Рассчитывается по формуле:                                                                               Dсэс = Nсэс/Nсо*100, где:                                                                               Nсэс - количество современных энергоэффективных светильников;                                                                                                    Nсо - общее количество светильников наружного освещения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</si>
  <si>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3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Доля аварийных опор и опор со сверхнормативным сроком службы в общем количестве опор наружного освещения</t>
    </r>
  </si>
  <si>
    <t>Оценивается динамика изменения доли аварийных опор и опор со сверхнормативным сроком службы в общем количестве опор наружного освещения на территории городского округа Химки.                                            Рассчитывается по формуле:                                                                                    Dао = Nао/Nоо*100, где:                                                                                  Nао - количество аварийных опор и опор со сверхнормативным сроком службы;                                                                                                  Nсо - общем количестве опор наружного освещения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</si>
  <si>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4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Доля улиц, проездов, набережных, площадей прошедших светотехническое обследование в общей протяженности освещенных улиц, проездов, набережных, площадей</t>
    </r>
  </si>
  <si>
    <t>Оценивается динамика изменения доли улиц, проездов, набережных, площадей прошедших светотехническое обследование в общей протяженности освещенных улиц, проездов, набережных, площадей на территории городского округа Химки.                                                                               Рассчитывается по формуле:                                                                       Dсво = Sсво/Sсо*100, где:                                                                                         Sсво - протяженность улиц, проездов, набережных, площадей прошедших светотехническое обследование;                                             Nсо - общая протяженность освещенных улиц, проездов, набережных, площадей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</si>
  <si>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5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Доля светильников в общем количестве светильников уличного освещения, управление которыми осуществляется с использованием автоматизированных систем управления уличным освещением</t>
    </r>
  </si>
  <si>
    <r>
      <rPr>
        <b/>
        <sz val="10"/>
        <rFont val="Times New Roman"/>
        <family val="1"/>
        <charset val="204"/>
      </rPr>
      <t xml:space="preserve">Показатель № 6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Удельный расход топлива на выработку тепловой энергии на тепловых электростанциях</t>
    </r>
  </si>
  <si>
    <t>т.у.т.</t>
  </si>
  <si>
    <t>Отчет финансово-хозяйственной деятельности ТСК "Мосэнерго"</t>
  </si>
  <si>
    <t>Оценивается динамика изменения удельного расхода топлива на выработку тепловой энергии на тепловых электростанциях.              Рассчитывается по формуле.                                                                        Уттэ = Оптт / Овтт, где:                                                                                         Оптт - объем потребления топлива на выработку тепловой энергии тепловыми электростанциями на территории городского округа Химки;                                                                                                  Овтт - объем выработки тепловой энергии тепловыми электростанциями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</si>
  <si>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7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Удельный расход топлива на выработку тепловой энергии на котельных</t>
    </r>
  </si>
  <si>
    <r>
      <rPr>
        <b/>
        <sz val="10"/>
        <rFont val="Times New Roman"/>
        <family val="1"/>
        <charset val="204"/>
      </rPr>
      <t xml:space="preserve">Показатель № 8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Удельный расход электрической энергии, используемой при передаче тепловой энергии в системах теплоснабжения</t>
    </r>
  </si>
  <si>
    <t>кВт*ч/Гкал</t>
  </si>
  <si>
    <t>Оценивается динамика изменения удельного расхода электрической энергии, используемой при передаче тепловой энергии в системах теплоснабжения.                                                 Рассчитывается по формуле:                                                                         Уэтс = ОПмэпт / ОТмт, где:                                                                                           ОПмэпт - объем потребления электрической энергии для передачи тепловой энергии в системах теплоснабжения на территории городского округа Химки.                                                                  ОТмт - объем транспортировки теплоносителя в системе теплоснабжения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</si>
  <si>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9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Доля потерь тепловой энергии при ее передаче в общем объеме переданной тепловой энергии</t>
    </r>
  </si>
  <si>
    <t>Оценивается динамика изменения доли потерь тепловой энергии при ее передаче в общем объеме переданной тепловой энергии.              Рассчитывается по формуле:                                                                      Дмтп = (Омтп/ОПмто)*100, где:                                                                   Омтп - объем потерь тепловой энергии при ее передаче на территории городского округа Химки.                                                 ОПмто - общий объем передаваемой тепловой энергии на территории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</si>
  <si>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10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Доля потерь воды при ее передаче в общем объеме переданной воды</t>
    </r>
  </si>
  <si>
    <t>Отчет "Финансово-экономические показатели" ОАО "Химкинский водоканал"</t>
  </si>
  <si>
    <r>
      <rPr>
        <b/>
        <sz val="10"/>
        <rFont val="Times New Roman"/>
        <family val="1"/>
        <charset val="204"/>
      </rPr>
      <t xml:space="preserve">Показатель № 11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Удельный расход электрической энергии, используемой для передачи (транспортировки) воды в системах водоснабжения (на 1 куб. метр)</t>
    </r>
  </si>
  <si>
    <t>кВт*ч/кв.м</t>
  </si>
  <si>
    <r>
      <rPr>
        <b/>
        <sz val="10"/>
        <rFont val="Times New Roman"/>
        <family val="1"/>
        <charset val="204"/>
      </rPr>
      <t xml:space="preserve">Показатель № 12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Удельный расход электрической энергии, используемой в системах водоотведения (на 1 куб. метр)</t>
    </r>
  </si>
  <si>
    <t>Оценивается динамика изменения удельного расхода электрической энергии, электрической энергии, используемой в системах водоотведения.                                                         Рассчитывается по формуле:                                                                           Уэв = ОПэв /ОПво, где:                                                                                ОПэв - объем потребления электрической энергии в системах водоотведения на территории муниципального образования.              ОПво - общий объем водоотведенной воды на территории муниципального образования горячей воды</t>
  </si>
  <si>
    <r>
      <rPr>
        <b/>
        <sz val="10"/>
        <rFont val="Times New Roman"/>
        <family val="1"/>
        <charset val="204"/>
      </rPr>
      <t xml:space="preserve">Показатель № 13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Снижение смертности при дорожно-транспортных происшествиях на автомобильных дорогах, за счет доведения уровня освещенности до нормативного</t>
    </r>
  </si>
  <si>
    <t>Форма федерального статистического наблюдения № 1‑БДД «Сведения о состоянии безопасности дорожного движения». Отчет "Сведения о инженерной инфраструктуре городского округа Химки"</t>
  </si>
  <si>
    <r>
      <rPr>
        <b/>
        <sz val="10"/>
        <rFont val="Times New Roman"/>
        <family val="1"/>
        <charset val="204"/>
      </rPr>
      <t xml:space="preserve">Показатель № 14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Доля освещенных улиц, проездов, набережных, площадей с уровнем освещенности, соответствующим установленным нормативам в общей протяженности освещенных улиц, проездов, набережных, площадей</t>
    </r>
  </si>
  <si>
    <t>Оценивается динамика изменения доли освещенных улиц, проездов, набережных, площадей с уровнем освещенности, соответствующим установленным нормативам в общей протяженности освещенных улиц, проездов, набережных, площадей.                                                                                         Рассчитывается по формуле:                                                                         Досв = Lон / Lоб*100, где:                                                                              Lон -протяженность освещенных улиц, проездов, набережных, площадей с уровнем освещенности, соответствующим установленным нормативам.                                                                         Lоб - общая протяженность улиц, проездов, набережных, площадей городского округа Химки</t>
  </si>
  <si>
    <r>
      <rPr>
        <b/>
        <sz val="10"/>
        <rFont val="Times New Roman"/>
        <family val="1"/>
        <charset val="204"/>
      </rPr>
      <t xml:space="preserve">Показатель № 15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</t>
    </r>
  </si>
  <si>
    <t>Форма КС-2 к муниципальному контракту. Акт о приемке выполненных работ. Отчет "Сведения о инженерной инфраструктуре городского округа Химки"</t>
  </si>
  <si>
    <t>Оценивается динамика изменения удельного расхода электрической энергии в системах уличного освещения.          Рассчитывается по формуле:                                                                         Уээуо = ОПээуо / Sуо, где:                                                                    ОПээуо - объем потребления электрической энергии в системах уличного освещения на территории муниципального образования.                                                                                                           Sуо - общая площадь уличного освещения территории муниципального образования на конец года</t>
  </si>
  <si>
    <r>
      <rPr>
        <b/>
        <sz val="10"/>
        <rFont val="Times New Roman"/>
        <family val="1"/>
        <charset val="204"/>
      </rPr>
      <t xml:space="preserve">Показатель № 16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Доля самонесущего изолированного провода (СИП) в общей протяженности линий уличного освещения</t>
    </r>
  </si>
  <si>
    <t>Оценивается динамика изменения доли самонесущего изолированного провода (СИП) в общей протяженности линий уличного освещения.                                                                    Рассчитывается по формуле:                                                                          Dсип = Lсип / Lо, где:                                                                                         L сип - протяженность самонесущего изолированного провода (СИП) на территории городского округа Химки.                                         Lо - общая протяженность линий наружного освещения городского округа Химки</t>
  </si>
  <si>
    <t>Проведение процедуры закупок для муниципальных нужд в рамках плана закупок</t>
  </si>
  <si>
    <t>Руководитель МКУ ЖКХиБ                                Варакин И.А. Директор МБУ "КБиО"                      Смирнова О.А.</t>
  </si>
  <si>
    <t>«Дорожная карта» по выполнению основного мероприятия «Повышение энергетической эффективности системы коммунальной инфраструктуры»,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</si>
  <si>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«Дорожная карта» по выполнению основного мероприятия «Повышение надежности в обеспечении населения уличным освещением»,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</si>
  <si>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Руководитель МКУ ЖКХиБ                                Варакин И.А.</t>
  </si>
  <si>
    <t>Обоснование финансовых ресурсов, необходимых для реализации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</si>
  <si>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1.1 Финансовое обеспечение выполнения муниципальных услуг (выполнение работ)</t>
  </si>
  <si>
    <t>1.1.1 Расходы на обеспечение деятельности (оказание услуг) муниципальных учреждений по организации освещения улиц</t>
  </si>
  <si>
    <t>1.2 Повышение энергетической эффективности системы коммунальной инфраструктуры</t>
  </si>
  <si>
    <t>1.2.1 Приобретение энергоэффективного светового оборудования</t>
  </si>
  <si>
    <t>1.2.2 Установка энергоэффективного светового оборудования для внутридомового, уличного и дворового освещения</t>
  </si>
  <si>
    <t>2.2.1 Расходы на выполнение муниципального задания по
организации освещения улиц</t>
  </si>
  <si>
    <t>2.2.2 Заключение энергосервисных контрактов на реализацию энергосберегающих мероприятий</t>
  </si>
  <si>
    <t>2.3 Повышение надежности в обеспечении населения уличным освещением</t>
  </si>
  <si>
    <t>Сметная стоимость всех работ рассчитана в соответствии утвержденных расценок ТЕР68, ТЕР01, ТЕР22, ТЕР46, ТЕР27, ТЕР47</t>
  </si>
  <si>
    <t>Приложение № 14   
к муниципальной программе городского округа Химки</t>
  </si>
  <si>
    <t>Приложение № 15   
к муниципальной программе городского округа Химки</t>
  </si>
  <si>
    <t>Приложение № 16   
к муниципальной программе городского округа Химки</t>
  </si>
  <si>
    <t>Приложение № 17   
к муниципальной программе городского округа Химки</t>
  </si>
  <si>
    <t>Приложение № 18    
к муниципальной программе городского округа Химки</t>
  </si>
  <si>
    <t>Приложение № 19    
к муниципальной программе городского округа Химки</t>
  </si>
  <si>
    <t>Приложение № 20    
к муниципальной программе городского округа Химки</t>
  </si>
  <si>
    <t>Расходы на уличное освещение городского округа</t>
  </si>
  <si>
    <r>
      <rPr>
        <b/>
        <sz val="11"/>
        <color indexed="8"/>
        <rFont val="Times New Roman"/>
        <family val="1"/>
        <charset val="204"/>
      </rPr>
      <t xml:space="preserve">Показатель 1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</si>
  <si>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2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Количество энергосервисных договоров заключенных органами местного самоуправления и муниципальными учреждениями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</si>
  <si>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3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современных энергоэффективных светильников в общем количестве светильников наружного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</si>
  <si>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5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самонесущего изолированного провода (СИП) в общей протяженности линий уличного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</si>
  <si>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6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освещенных улиц, проездов, набережных, площадей с уровнем освещенности, соответствующим установленным нормативам в общей протяженности освещенных улиц, проездов, набережных, площадей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</si>
  <si>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8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Снижение смертности при дорожно-транспортных происшествиях на автомобильных дорогах, за счет доведения уровня освещенности до нормативного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</si>
  <si>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9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светильников в общем количестве светильников уличного освещения, управление которыми осуществляется с использованием автоматизированных систем управления уличным освещением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</si>
  <si>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10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топлива на выработку тепловой энергии на тепловых электростанциях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</si>
  <si>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11 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топлива на выработку тепловой энергии на котельных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</si>
  <si>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12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энергии, используемой при передаче тепловой энергии в системах теплоснабжения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</si>
  <si>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14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потерь воды при ее передаче в общем объеме переданной воды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</si>
  <si>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15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энергии, используемой для передачи (транспортировки) воды в системах водоснабжения (на 1 куб. метр)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</si>
  <si>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16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энергии, используемой в системах водоотведения (на 1 куб. метр)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</si>
  <si>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4 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аварийных опор и опор со сверхнормативным сроком службы в общем количестве опор наружного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</si>
  <si>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7  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улиц, проездов, набережных, площадей прошедших светотехническое обследование в общей протяженности освещенных улиц, проездов, набережных, площадей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</si>
  <si>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13                                                                                                                           
</t>
    </r>
    <r>
      <rPr>
        <sz val="11"/>
        <color indexed="8"/>
        <rFont val="Times New Roman"/>
        <family val="1"/>
        <charset val="204"/>
      </rPr>
      <t xml:space="preserve">Доля потерь тепловой энергии при ее передаче в общем объеме переданной тепловой энергии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</si>
  <si>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2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Количество энергосервисных договоров заключенных органами местного самоуправления и муниципальными учреждениями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</si>
  <si>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3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современных энергоэффективных светильников в общем количестве светильников наружного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</si>
  <si>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4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аварийных опор и опор со сверхнормативным сроком службы в общем количестве опор наружного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</si>
  <si>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7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улиц, проездов, набережных, площадей прошедших светотехническое обследование в общей протяженности освещенных улиц, проездов, набережных, площадей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</si>
  <si>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9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светильников в общем количестве светильников уличного освещения, управление которыми осуществляется с использованием автоматизированных систем управления уличным освещением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</si>
  <si>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11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топлива на выработку тепловой энергии на котельных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</si>
  <si>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13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потерь тепловой энергии при ее передаче в общем объеме переданной тепловой энергии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</si>
  <si>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14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потерь воды при ее передаче в общем объеме переданной воды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</si>
  <si>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15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энергии, используемой для передачи (транспортировки) воды в системах водоснабжения (на 1 куб. метр)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</si>
  <si>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8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Снижение смертности при дорожно-транспортных происшествиях на автомобильных дорогах, за счет доведения уровня освещенности до нормативного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</si>
  <si>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1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</si>
  <si>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 xml:space="preserve">Показатель 5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Доля самонесущего изолированного провода (СИП) в общей протяженности линий уличного освещения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</si>
  <si>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Стоимость рассчитана на основании проектно-сметных документаций</t>
  </si>
  <si>
    <t>Оценивается динамика изменения доли светильников в общем количестве светильников уличного освещения, управление которыми осуществляется с использованием автоматизированных систем управления уличным освещением на территории городского округа Химки.                                 
Рассчитывается по формуле:                                                                        
Dау = Nау/Nсо*100, где:                                                                                
Nау - количество светильников, управление которыми осуществляется с использованием автоматизированных систем управления уличным освещением;                                                           
Nсо - общее количество светильников наружного освещения на территории городского округа Химки</t>
  </si>
  <si>
    <t>Оценивается динамика изменения удельного расхода топлива на выработку тепловой энергии на котельных.                                
Рассчитывается по формуле.                                                                            
Уттэ = Оптт / Овтт, где:                                                                                    
Оптт - объем потребления топлива на выработку тепловой энергии котельными на территории городского округа Химки;            
Овтт - объем выработки тепловой энергии котельными на территории городского округа Химки</t>
  </si>
  <si>
    <t>Оценивается динамика изменения доли потерь воды при ее передаче в общем объеме переданной воды.                        Рассчитывается по формуле:                                                                      Дмвп = ОПмвп / ( ОПмго + ОПмхо + ОПмвп) *100, где:                       ОПмвп - объем потерь воды при ее передаче на территории муниципального образования.                                                                              
ОПмго - общий объем потребления (использования) на территории муниципального образования горячей воды.                     
ОПмхо - общий объем потребления (использования) на территории муниципального образования холодной воды</t>
  </si>
  <si>
    <t>Оценивается динамика изменения удельного расхода электрической энергии, используемой для передачи (транспортировки) воды в системах водоснабжения 
Рассчитывается по формуле:                                                                  
Умэпв = ОПмэпв / ( ОПмго + ОПмхо + ОПмвп) *100, где:                         
ОПмпв - объем потерь воды при ее передаче на территории муниципального образования.                                                                 
ОПмго - общий объем потребления (использования) на территории муниципального образования горячей воды.               
ОПмхо - общий объем потребления (использования) на территории муниципального образования холодной воды.       
ОПмэпв - объем потребления электрической энергии для передачи воды в системах водоснабжения на территории муниципального образования</t>
  </si>
  <si>
    <t>Оценивается динамика снижения смертности при дорожно-транспортных происшествиях на автомобильных дорогах городского округа Химки, за счет доведения уровня освещенности до нормативного.                                                 
Рассчитывается по формуле:                                                                                  
Сс = Кпон /Кп*100, где:                                                                                    
Кпон - количество погибших при дорожно-транспортных происшествиях на автомобильных дорогах при уровне освещенности ниже нормативного.                                                                
Кп - количество погибших при дорожно-транспортных происшествиях на автомобильных дорогах</t>
  </si>
  <si>
    <t>Всего</t>
  </si>
  <si>
    <t xml:space="preserve">Всего: </t>
  </si>
  <si>
    <t>2015 г.</t>
  </si>
  <si>
    <t>2016 г.</t>
  </si>
  <si>
    <t>2017 г.</t>
  </si>
  <si>
    <t>2018 г.</t>
  </si>
  <si>
    <t>2019 г.</t>
  </si>
  <si>
    <t>2020 г.</t>
  </si>
  <si>
    <t>Объем
финансирования в 2014 году
(тыс. руб)</t>
  </si>
  <si>
    <t>2015-2020</t>
  </si>
  <si>
    <t>«Дорожная карта» по выполнению основного мероприятия «Финансовое обеспечение выполнения муниципальных услуг (выполнение работ)», подпрограммы «Энергосбережение и повышение энергетической эффективности системы коммунальной инфраструктуры» муниципальной программы городского округа Химки Московской области «Энергосбережение и повышение энергетической энергоэффективности в городском округе Химки» на 2015-2020 годы</t>
  </si>
  <si>
    <t>Приложение № 21    
к муниципальной программе городского округа Химки</t>
  </si>
  <si>
    <t>2.2.3</t>
  </si>
  <si>
    <t>2.2.4</t>
  </si>
  <si>
    <t>Модернизация системы наружного освещения в рамках подготовки чемпионата мира по футболу в 2018 году</t>
  </si>
  <si>
    <t>2.3.1 Расходы на уличное освещение городского округа</t>
  </si>
  <si>
    <t>Содержание в надлежащем техническом состоянии систем наружного освещения в городском округе Химки.</t>
  </si>
  <si>
    <t>1.Уменьшение удельного расхода электрической энергии в системах уличного освещения.
2.Увеличение доли современных энергоэффективных светильников в общем количестве светильников наружного освещения.
3.Уменьшение доли аварийных опор и опор со сверхнормативным сроком службы в общем количестве опор наружного освещения.
4.Снижение смертности при дорожно-транспортных
происшествиях на автомобильных дорогах до нуля, за
счет доведения уровня освещенности до нормативного</t>
  </si>
  <si>
    <t>Модернизация систем наружного освещения в городском округе Химки.</t>
  </si>
  <si>
    <t>Установка и капитальный ремонт электросетевого хозяйства и систем наружного освещения в рамках подготовки чемпионата мира по футболу в 2018 году</t>
  </si>
  <si>
    <t>Установка и переоснащение объектов электросетевого хозяйства в рамках подготовки чемпионата мира по футболу в 2018 году.</t>
  </si>
  <si>
    <t>2.2.3 Установка и капитальный ремонт электросетевого хозяйства и систем наружного освещения в рамках подготовки чемпионата мира по футболу в 2018 году</t>
  </si>
  <si>
    <t>2.2.4 Модернизация системы наружного освещения в рамках подготовки чемпионата мира по футболу в 2018 году</t>
  </si>
  <si>
    <t>Временно исполняющий обязанности заместителя Главы Администрации городского округа</t>
  </si>
  <si>
    <t>________________/Э.Д. Джиоев/</t>
  </si>
  <si>
    <t>Начальник Управления ЖКХиБ                                Джиоев Э.Д.</t>
  </si>
  <si>
    <t>Установка, модернизация  и переоснащение объектов электросетевого хозяйства. Уменьшение затрат на потребление электроэнергии сетями уличного освещения до 9500 тыс. кВт.ч.</t>
  </si>
  <si>
    <t>Уменьшение затрат на потребление электроэнергии сетями уличного освещения до 9500 тыс. кВт.ч.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</si>
</sst>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_-* #,##0_р_._-;\-* #,##0_р_._-;_-* &quot;-&quot;_р_._-;_-@_-"/>
    <numFmt numFmtId="195" formatCode="#,##0_ ;\-#,##0\ "/>
  </numFmts>
  <fonts count="21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95" fontId="7" fillId="0" borderId="1" xfId="0" applyNumberFormat="1" applyFont="1" applyFill="1" applyBorder="1" applyAlignment="1">
      <alignment horizontal="center" vertical="center" wrapText="1"/>
    </xf>
    <xf numFmtId="195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17" fillId="0" borderId="0" xfId="0" applyFont="1" applyFill="1"/>
    <xf numFmtId="0" fontId="15" fillId="0" borderId="0" xfId="0" applyFont="1" applyFill="1"/>
    <xf numFmtId="0" fontId="17" fillId="0" borderId="0" xfId="0" applyFont="1" applyFill="1" applyBorder="1"/>
    <xf numFmtId="3" fontId="1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/>
    <xf numFmtId="3" fontId="10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4" xfId="0" applyFont="1" applyFill="1" applyBorder="1" applyAlignment="1">
      <alignment horizontal="left" vertical="top" wrapText="1" indent="3"/>
    </xf>
    <xf numFmtId="195" fontId="16" fillId="0" borderId="5" xfId="0" applyNumberFormat="1" applyFont="1" applyFill="1" applyBorder="1" applyAlignment="1">
      <alignment horizontal="right" vertical="top" wrapText="1" indent="3"/>
    </xf>
    <xf numFmtId="0" fontId="4" fillId="0" borderId="0" xfId="0" applyFont="1" applyFill="1" applyBorder="1"/>
    <xf numFmtId="0" fontId="15" fillId="0" borderId="4" xfId="0" applyFont="1" applyFill="1" applyBorder="1" applyAlignment="1">
      <alignment horizontal="left" vertical="top" wrapText="1" indent="3"/>
    </xf>
    <xf numFmtId="195" fontId="15" fillId="0" borderId="5" xfId="0" applyNumberFormat="1" applyFont="1" applyFill="1" applyBorder="1" applyAlignment="1">
      <alignment horizontal="right" vertical="top" wrapText="1" indent="3"/>
    </xf>
    <xf numFmtId="0" fontId="15" fillId="0" borderId="6" xfId="0" applyFont="1" applyFill="1" applyBorder="1" applyAlignment="1">
      <alignment horizontal="left" vertical="top" wrapText="1" indent="3"/>
    </xf>
    <xf numFmtId="195" fontId="16" fillId="0" borderId="7" xfId="0" applyNumberFormat="1" applyFont="1" applyFill="1" applyBorder="1" applyAlignment="1">
      <alignment horizontal="right" vertical="top" wrapText="1" indent="3"/>
    </xf>
    <xf numFmtId="195" fontId="15" fillId="0" borderId="8" xfId="0" applyNumberFormat="1" applyFont="1" applyFill="1" applyBorder="1" applyAlignment="1">
      <alignment horizontal="right" vertical="top" wrapText="1" indent="3"/>
    </xf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horizontal="right" wrapText="1" shrinkToFit="1"/>
    </xf>
    <xf numFmtId="0" fontId="19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6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G14" sqref="G14"/>
    </sheetView>
  </sheetViews>
  <sheetFormatPr defaultColWidth="9.109375" defaultRowHeight="15.6" x14ac:dyDescent="0.3"/>
  <cols>
    <col min="1" max="1" width="46.88671875" style="22" customWidth="1"/>
    <col min="2" max="2" width="16" style="22" customWidth="1"/>
    <col min="3" max="3" width="15.88671875" style="22" customWidth="1"/>
    <col min="4" max="4" width="23.88671875" style="22" customWidth="1"/>
    <col min="5" max="6" width="12.6640625" style="22" customWidth="1"/>
    <col min="7" max="7" width="12.44140625" style="22" customWidth="1"/>
    <col min="8" max="8" width="11" style="22" customWidth="1"/>
    <col min="9" max="9" width="10.6640625" style="22" customWidth="1"/>
    <col min="10" max="10" width="10.88671875" style="22" customWidth="1"/>
    <col min="11" max="11" width="14.109375" style="22" customWidth="1"/>
    <col min="12" max="16384" width="9.109375" style="22"/>
  </cols>
  <sheetData>
    <row r="1" spans="1:13" ht="31.5" customHeight="1" x14ac:dyDescent="0.3">
      <c r="D1" s="23"/>
      <c r="E1" s="65" t="s">
        <v>149</v>
      </c>
      <c r="F1" s="65"/>
      <c r="G1" s="65"/>
      <c r="H1" s="65"/>
      <c r="I1" s="65"/>
      <c r="J1" s="65"/>
      <c r="K1" s="65"/>
    </row>
    <row r="2" spans="1:13" x14ac:dyDescent="0.3">
      <c r="D2" s="79" t="s">
        <v>63</v>
      </c>
      <c r="E2" s="79"/>
      <c r="F2" s="79"/>
      <c r="G2" s="79"/>
      <c r="H2" s="79"/>
      <c r="I2" s="79"/>
      <c r="J2" s="79"/>
      <c r="K2" s="79"/>
    </row>
    <row r="3" spans="1:13" s="24" customFormat="1" ht="31.5" customHeight="1" x14ac:dyDescent="0.3">
      <c r="A3" s="66" t="s">
        <v>67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s="24" customForma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x14ac:dyDescent="0.3">
      <c r="A5" s="12" t="s">
        <v>49</v>
      </c>
      <c r="B5" s="68" t="s">
        <v>13</v>
      </c>
      <c r="C5" s="69"/>
      <c r="D5" s="69"/>
      <c r="E5" s="69"/>
      <c r="F5" s="69"/>
      <c r="G5" s="69"/>
      <c r="H5" s="69"/>
      <c r="I5" s="69"/>
      <c r="J5" s="69"/>
      <c r="K5" s="70"/>
    </row>
    <row r="6" spans="1:13" ht="15.75" customHeight="1" x14ac:dyDescent="0.3">
      <c r="A6" s="12" t="s">
        <v>50</v>
      </c>
      <c r="B6" s="71" t="s">
        <v>51</v>
      </c>
      <c r="C6" s="72"/>
      <c r="D6" s="73"/>
      <c r="E6" s="19" t="s">
        <v>64</v>
      </c>
      <c r="F6" s="19" t="s">
        <v>65</v>
      </c>
      <c r="G6" s="19" t="s">
        <v>32</v>
      </c>
      <c r="H6" s="19" t="s">
        <v>52</v>
      </c>
      <c r="I6" s="19" t="s">
        <v>53</v>
      </c>
      <c r="J6" s="19" t="s">
        <v>54</v>
      </c>
      <c r="K6" s="77"/>
    </row>
    <row r="7" spans="1:13" ht="41.4" x14ac:dyDescent="0.3">
      <c r="A7" s="12" t="s">
        <v>72</v>
      </c>
      <c r="B7" s="55" t="s">
        <v>55</v>
      </c>
      <c r="C7" s="56"/>
      <c r="D7" s="57"/>
      <c r="E7" s="25">
        <v>10812</v>
      </c>
      <c r="F7" s="25">
        <v>3980</v>
      </c>
      <c r="G7" s="25">
        <v>13356</v>
      </c>
      <c r="H7" s="25">
        <v>0</v>
      </c>
      <c r="I7" s="25">
        <v>0</v>
      </c>
      <c r="J7" s="25">
        <v>0</v>
      </c>
      <c r="K7" s="78"/>
    </row>
    <row r="8" spans="1:13" ht="27.6" x14ac:dyDescent="0.3">
      <c r="A8" s="12" t="s">
        <v>73</v>
      </c>
      <c r="B8" s="55" t="s">
        <v>55</v>
      </c>
      <c r="C8" s="56"/>
      <c r="D8" s="57"/>
      <c r="E8" s="26">
        <v>39712</v>
      </c>
      <c r="F8" s="26">
        <v>110503</v>
      </c>
      <c r="G8" s="26">
        <v>183842</v>
      </c>
      <c r="H8" s="26">
        <v>84127</v>
      </c>
      <c r="I8" s="26">
        <v>84127</v>
      </c>
      <c r="J8" s="26">
        <v>84127</v>
      </c>
      <c r="K8" s="78"/>
      <c r="M8" s="27"/>
    </row>
    <row r="9" spans="1:13" x14ac:dyDescent="0.3">
      <c r="A9" s="74" t="s">
        <v>56</v>
      </c>
      <c r="B9" s="64" t="s">
        <v>7</v>
      </c>
      <c r="C9" s="64" t="s">
        <v>57</v>
      </c>
      <c r="D9" s="80" t="s">
        <v>1</v>
      </c>
      <c r="E9" s="81" t="s">
        <v>58</v>
      </c>
      <c r="F9" s="81"/>
      <c r="G9" s="81"/>
      <c r="H9" s="81"/>
      <c r="I9" s="81"/>
      <c r="J9" s="81"/>
      <c r="K9" s="81"/>
    </row>
    <row r="10" spans="1:13" x14ac:dyDescent="0.3">
      <c r="A10" s="75"/>
      <c r="B10" s="64"/>
      <c r="C10" s="64"/>
      <c r="D10" s="80"/>
      <c r="E10" s="19" t="s">
        <v>64</v>
      </c>
      <c r="F10" s="19" t="s">
        <v>65</v>
      </c>
      <c r="G10" s="19" t="s">
        <v>32</v>
      </c>
      <c r="H10" s="19" t="s">
        <v>52</v>
      </c>
      <c r="I10" s="19" t="s">
        <v>53</v>
      </c>
      <c r="J10" s="19" t="s">
        <v>54</v>
      </c>
      <c r="K10" s="13" t="s">
        <v>0</v>
      </c>
    </row>
    <row r="11" spans="1:13" ht="31.5" customHeight="1" x14ac:dyDescent="0.3">
      <c r="A11" s="75"/>
      <c r="B11" s="64" t="s">
        <v>68</v>
      </c>
      <c r="C11" s="64" t="s">
        <v>13</v>
      </c>
      <c r="D11" s="12" t="s">
        <v>14</v>
      </c>
      <c r="E11" s="28">
        <f t="shared" ref="E11:J11" si="0">SUM(E12:E15)</f>
        <v>50524</v>
      </c>
      <c r="F11" s="28">
        <f t="shared" si="0"/>
        <v>114483</v>
      </c>
      <c r="G11" s="28">
        <f>SUM(G12:G15)</f>
        <v>197198</v>
      </c>
      <c r="H11" s="28">
        <f t="shared" si="0"/>
        <v>84127</v>
      </c>
      <c r="I11" s="28">
        <f t="shared" si="0"/>
        <v>84127</v>
      </c>
      <c r="J11" s="28">
        <f t="shared" si="0"/>
        <v>84127</v>
      </c>
      <c r="K11" s="29">
        <f>SUM(E11:J11)</f>
        <v>614586</v>
      </c>
    </row>
    <row r="12" spans="1:13" ht="31.5" customHeight="1" x14ac:dyDescent="0.3">
      <c r="A12" s="75"/>
      <c r="B12" s="64"/>
      <c r="C12" s="64"/>
      <c r="D12" s="12" t="s">
        <v>15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26">
        <f>E12+F12+G12+H12+J12</f>
        <v>0</v>
      </c>
    </row>
    <row r="13" spans="1:13" ht="27.6" x14ac:dyDescent="0.3">
      <c r="A13" s="75"/>
      <c r="B13" s="64"/>
      <c r="C13" s="64"/>
      <c r="D13" s="12" t="s">
        <v>5</v>
      </c>
      <c r="E13" s="26">
        <v>9673</v>
      </c>
      <c r="F13" s="26">
        <v>0</v>
      </c>
      <c r="G13" s="26">
        <v>15507</v>
      </c>
      <c r="H13" s="54">
        <v>0</v>
      </c>
      <c r="I13" s="54">
        <v>0</v>
      </c>
      <c r="J13" s="54">
        <v>0</v>
      </c>
      <c r="K13" s="26">
        <f>SUM(E13:J13)</f>
        <v>25180</v>
      </c>
    </row>
    <row r="14" spans="1:13" ht="36" customHeight="1" x14ac:dyDescent="0.3">
      <c r="A14" s="75"/>
      <c r="B14" s="64"/>
      <c r="C14" s="64"/>
      <c r="D14" s="12" t="s">
        <v>33</v>
      </c>
      <c r="E14" s="25">
        <v>17872</v>
      </c>
      <c r="F14" s="25">
        <v>87524</v>
      </c>
      <c r="G14" s="25">
        <v>181691</v>
      </c>
      <c r="H14" s="25">
        <v>84127</v>
      </c>
      <c r="I14" s="25">
        <v>84127</v>
      </c>
      <c r="J14" s="25">
        <v>84127</v>
      </c>
      <c r="K14" s="26">
        <f>SUM(E14:J14)</f>
        <v>539468</v>
      </c>
    </row>
    <row r="15" spans="1:13" ht="27.6" x14ac:dyDescent="0.3">
      <c r="A15" s="76"/>
      <c r="B15" s="64"/>
      <c r="C15" s="64"/>
      <c r="D15" s="12" t="s">
        <v>8</v>
      </c>
      <c r="E15" s="26">
        <v>22979</v>
      </c>
      <c r="F15" s="26">
        <v>26959</v>
      </c>
      <c r="G15" s="26">
        <v>0</v>
      </c>
      <c r="H15" s="54">
        <v>0</v>
      </c>
      <c r="I15" s="54">
        <v>0</v>
      </c>
      <c r="J15" s="54">
        <v>0</v>
      </c>
      <c r="K15" s="26">
        <f>SUM(E15:J15)</f>
        <v>49938</v>
      </c>
    </row>
    <row r="16" spans="1:13" ht="31.5" customHeight="1" x14ac:dyDescent="0.3">
      <c r="A16" s="61" t="s">
        <v>59</v>
      </c>
      <c r="B16" s="62"/>
      <c r="C16" s="63"/>
      <c r="D16" s="12" t="s">
        <v>11</v>
      </c>
      <c r="E16" s="19" t="s">
        <v>64</v>
      </c>
      <c r="F16" s="19" t="s">
        <v>65</v>
      </c>
      <c r="G16" s="19" t="s">
        <v>32</v>
      </c>
      <c r="H16" s="19" t="s">
        <v>52</v>
      </c>
      <c r="I16" s="19" t="s">
        <v>53</v>
      </c>
      <c r="J16" s="19" t="s">
        <v>66</v>
      </c>
      <c r="K16" s="77"/>
    </row>
    <row r="17" spans="1:11" ht="59.25" customHeight="1" x14ac:dyDescent="0.3">
      <c r="A17" s="58" t="s">
        <v>157</v>
      </c>
      <c r="B17" s="59"/>
      <c r="C17" s="60"/>
      <c r="D17" s="1" t="s">
        <v>69</v>
      </c>
      <c r="E17" s="1">
        <v>3.72</v>
      </c>
      <c r="F17" s="1">
        <v>3.62</v>
      </c>
      <c r="G17" s="1">
        <v>3.6</v>
      </c>
      <c r="H17" s="1">
        <v>3.58</v>
      </c>
      <c r="I17" s="1">
        <v>3.55</v>
      </c>
      <c r="J17" s="1">
        <v>3.52</v>
      </c>
      <c r="K17" s="78"/>
    </row>
    <row r="18" spans="1:11" ht="48" customHeight="1" x14ac:dyDescent="0.3">
      <c r="A18" s="58" t="s">
        <v>158</v>
      </c>
      <c r="B18" s="59"/>
      <c r="C18" s="60"/>
      <c r="D18" s="1" t="s">
        <v>12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78"/>
    </row>
    <row r="19" spans="1:11" ht="48" customHeight="1" x14ac:dyDescent="0.3">
      <c r="A19" s="58" t="s">
        <v>159</v>
      </c>
      <c r="B19" s="59"/>
      <c r="C19" s="60"/>
      <c r="D19" s="1" t="s">
        <v>10</v>
      </c>
      <c r="E19" s="1">
        <v>70</v>
      </c>
      <c r="F19" s="1">
        <v>72.88</v>
      </c>
      <c r="G19" s="1">
        <v>100</v>
      </c>
      <c r="H19" s="1">
        <v>100</v>
      </c>
      <c r="I19" s="1">
        <v>100</v>
      </c>
      <c r="J19" s="1">
        <v>100</v>
      </c>
      <c r="K19" s="78"/>
    </row>
    <row r="20" spans="1:11" ht="49.5" customHeight="1" x14ac:dyDescent="0.3">
      <c r="A20" s="58" t="s">
        <v>170</v>
      </c>
      <c r="B20" s="59"/>
      <c r="C20" s="60"/>
      <c r="D20" s="1" t="s">
        <v>10</v>
      </c>
      <c r="E20" s="1">
        <v>17.5</v>
      </c>
      <c r="F20" s="1">
        <v>9</v>
      </c>
      <c r="G20" s="1">
        <v>8</v>
      </c>
      <c r="H20" s="1">
        <v>7</v>
      </c>
      <c r="I20" s="1">
        <v>6</v>
      </c>
      <c r="J20" s="1">
        <v>5</v>
      </c>
      <c r="K20" s="78"/>
    </row>
    <row r="21" spans="1:11" ht="48.75" customHeight="1" x14ac:dyDescent="0.3">
      <c r="A21" s="58" t="s">
        <v>160</v>
      </c>
      <c r="B21" s="59"/>
      <c r="C21" s="60"/>
      <c r="D21" s="1" t="s">
        <v>10</v>
      </c>
      <c r="E21" s="1">
        <v>65</v>
      </c>
      <c r="F21" s="1">
        <v>74.39</v>
      </c>
      <c r="G21" s="1">
        <v>73.17</v>
      </c>
      <c r="H21" s="1">
        <v>75.069999999999993</v>
      </c>
      <c r="I21" s="1">
        <v>77.239999999999995</v>
      </c>
      <c r="J21" s="1">
        <v>81.3</v>
      </c>
      <c r="K21" s="78"/>
    </row>
    <row r="22" spans="1:11" ht="60.75" customHeight="1" x14ac:dyDescent="0.3">
      <c r="A22" s="58" t="s">
        <v>161</v>
      </c>
      <c r="B22" s="59"/>
      <c r="C22" s="60"/>
      <c r="D22" s="1" t="s">
        <v>10</v>
      </c>
      <c r="E22" s="1">
        <v>100</v>
      </c>
      <c r="F22" s="1">
        <v>100</v>
      </c>
      <c r="G22" s="1">
        <v>100</v>
      </c>
      <c r="H22" s="1">
        <v>100</v>
      </c>
      <c r="I22" s="1">
        <v>100</v>
      </c>
      <c r="J22" s="1">
        <v>100</v>
      </c>
      <c r="K22" s="78"/>
    </row>
    <row r="23" spans="1:11" ht="62.25" customHeight="1" x14ac:dyDescent="0.3">
      <c r="A23" s="58" t="s">
        <v>171</v>
      </c>
      <c r="B23" s="59"/>
      <c r="C23" s="60"/>
      <c r="D23" s="1" t="s">
        <v>10</v>
      </c>
      <c r="E23" s="1">
        <v>100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78"/>
    </row>
    <row r="24" spans="1:11" ht="48" customHeight="1" x14ac:dyDescent="0.3">
      <c r="A24" s="58" t="s">
        <v>162</v>
      </c>
      <c r="B24" s="59"/>
      <c r="C24" s="60"/>
      <c r="D24" s="1" t="s">
        <v>10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78"/>
    </row>
    <row r="25" spans="1:11" ht="63" customHeight="1" x14ac:dyDescent="0.3">
      <c r="A25" s="58" t="s">
        <v>163</v>
      </c>
      <c r="B25" s="59"/>
      <c r="C25" s="60"/>
      <c r="D25" s="1" t="s">
        <v>10</v>
      </c>
      <c r="E25" s="1">
        <v>50</v>
      </c>
      <c r="F25" s="1">
        <v>75</v>
      </c>
      <c r="G25" s="1">
        <v>100</v>
      </c>
      <c r="H25" s="1">
        <v>100</v>
      </c>
      <c r="I25" s="1">
        <v>100</v>
      </c>
      <c r="J25" s="1">
        <v>100</v>
      </c>
      <c r="K25" s="78"/>
    </row>
    <row r="26" spans="1:11" ht="48.75" customHeight="1" x14ac:dyDescent="0.3">
      <c r="A26" s="58" t="s">
        <v>164</v>
      </c>
      <c r="B26" s="59"/>
      <c r="C26" s="60"/>
      <c r="D26" s="1" t="s">
        <v>70</v>
      </c>
      <c r="E26" s="1">
        <v>0.19</v>
      </c>
      <c r="F26" s="1">
        <v>0.19</v>
      </c>
      <c r="G26" s="1">
        <v>0.19</v>
      </c>
      <c r="H26" s="1">
        <v>0.19</v>
      </c>
      <c r="I26" s="1">
        <v>0.19</v>
      </c>
      <c r="J26" s="1">
        <v>0.19</v>
      </c>
      <c r="K26" s="78"/>
    </row>
    <row r="27" spans="1:11" ht="32.25" customHeight="1" x14ac:dyDescent="0.3">
      <c r="A27" s="58" t="s">
        <v>165</v>
      </c>
      <c r="B27" s="59"/>
      <c r="C27" s="60"/>
      <c r="D27" s="1" t="s">
        <v>70</v>
      </c>
      <c r="E27" s="1">
        <v>0.2</v>
      </c>
      <c r="F27" s="1">
        <v>0.2</v>
      </c>
      <c r="G27" s="1">
        <v>0.2</v>
      </c>
      <c r="H27" s="1">
        <v>0.2</v>
      </c>
      <c r="I27" s="1">
        <v>0.2</v>
      </c>
      <c r="J27" s="1">
        <v>0.2</v>
      </c>
      <c r="K27" s="78"/>
    </row>
    <row r="28" spans="1:11" ht="47.25" customHeight="1" x14ac:dyDescent="0.3">
      <c r="A28" s="58" t="s">
        <v>166</v>
      </c>
      <c r="B28" s="59"/>
      <c r="C28" s="60"/>
      <c r="D28" s="1" t="s">
        <v>71</v>
      </c>
      <c r="E28" s="1">
        <v>41.2</v>
      </c>
      <c r="F28" s="1">
        <v>40.700000000000003</v>
      </c>
      <c r="G28" s="1">
        <v>40.299999999999997</v>
      </c>
      <c r="H28" s="1">
        <v>39.9</v>
      </c>
      <c r="I28" s="1">
        <v>39.5</v>
      </c>
      <c r="J28" s="1">
        <v>39.1</v>
      </c>
      <c r="K28" s="78"/>
    </row>
    <row r="29" spans="1:11" ht="45.75" customHeight="1" x14ac:dyDescent="0.3">
      <c r="A29" s="58" t="s">
        <v>172</v>
      </c>
      <c r="B29" s="59"/>
      <c r="C29" s="60"/>
      <c r="D29" s="1" t="s">
        <v>10</v>
      </c>
      <c r="E29" s="1">
        <v>14.2</v>
      </c>
      <c r="F29" s="1">
        <v>14.3</v>
      </c>
      <c r="G29" s="1">
        <v>14.6</v>
      </c>
      <c r="H29" s="1">
        <v>13.6</v>
      </c>
      <c r="I29" s="1">
        <v>12.2</v>
      </c>
      <c r="J29" s="1">
        <v>12</v>
      </c>
      <c r="K29" s="78"/>
    </row>
    <row r="30" spans="1:11" ht="33" customHeight="1" x14ac:dyDescent="0.3">
      <c r="A30" s="58" t="s">
        <v>167</v>
      </c>
      <c r="B30" s="59"/>
      <c r="C30" s="60"/>
      <c r="D30" s="1" t="s">
        <v>10</v>
      </c>
      <c r="E30" s="1">
        <v>15</v>
      </c>
      <c r="F30" s="1">
        <v>15</v>
      </c>
      <c r="G30" s="1">
        <v>15</v>
      </c>
      <c r="H30" s="1">
        <v>15</v>
      </c>
      <c r="I30" s="1">
        <v>15</v>
      </c>
      <c r="J30" s="1">
        <v>15</v>
      </c>
      <c r="K30" s="78"/>
    </row>
    <row r="31" spans="1:11" ht="46.5" customHeight="1" x14ac:dyDescent="0.3">
      <c r="A31" s="58" t="s">
        <v>168</v>
      </c>
      <c r="B31" s="59"/>
      <c r="C31" s="60"/>
      <c r="D31" s="1" t="s">
        <v>71</v>
      </c>
      <c r="E31" s="1">
        <v>0.7</v>
      </c>
      <c r="F31" s="1">
        <v>0.7</v>
      </c>
      <c r="G31" s="1">
        <v>0.7</v>
      </c>
      <c r="H31" s="1">
        <v>0.7</v>
      </c>
      <c r="I31" s="1">
        <v>0.7</v>
      </c>
      <c r="J31" s="1">
        <v>0.7</v>
      </c>
      <c r="K31" s="78"/>
    </row>
    <row r="32" spans="1:11" ht="47.25" customHeight="1" x14ac:dyDescent="0.3">
      <c r="A32" s="58" t="s">
        <v>169</v>
      </c>
      <c r="B32" s="59"/>
      <c r="C32" s="60"/>
      <c r="D32" s="1" t="s">
        <v>71</v>
      </c>
      <c r="E32" s="1">
        <v>0.9</v>
      </c>
      <c r="F32" s="1">
        <v>0.9</v>
      </c>
      <c r="G32" s="1">
        <v>0.9</v>
      </c>
      <c r="H32" s="1">
        <v>0.9</v>
      </c>
      <c r="I32" s="1">
        <v>0.9</v>
      </c>
      <c r="J32" s="1">
        <v>0.9</v>
      </c>
      <c r="K32" s="82"/>
    </row>
  </sheetData>
  <mergeCells count="34">
    <mergeCell ref="A31:C31"/>
    <mergeCell ref="A32:C32"/>
    <mergeCell ref="K16:K32"/>
    <mergeCell ref="A23:C23"/>
    <mergeCell ref="A20:C20"/>
    <mergeCell ref="A21:C21"/>
    <mergeCell ref="A22:C22"/>
    <mergeCell ref="A27:C27"/>
    <mergeCell ref="D9:D10"/>
    <mergeCell ref="E9:K9"/>
    <mergeCell ref="B11:B15"/>
    <mergeCell ref="C11:C15"/>
    <mergeCell ref="A29:C29"/>
    <mergeCell ref="A30:C30"/>
    <mergeCell ref="E1:K1"/>
    <mergeCell ref="A3:K3"/>
    <mergeCell ref="A4:K4"/>
    <mergeCell ref="B5:K5"/>
    <mergeCell ref="B6:D6"/>
    <mergeCell ref="A9:A15"/>
    <mergeCell ref="B9:B10"/>
    <mergeCell ref="K6:K8"/>
    <mergeCell ref="B8:D8"/>
    <mergeCell ref="D2:K2"/>
    <mergeCell ref="B7:D7"/>
    <mergeCell ref="A28:C28"/>
    <mergeCell ref="A25:C25"/>
    <mergeCell ref="A26:C26"/>
    <mergeCell ref="A16:C16"/>
    <mergeCell ref="A17:C17"/>
    <mergeCell ref="A18:C18"/>
    <mergeCell ref="A19:C19"/>
    <mergeCell ref="A24:C24"/>
    <mergeCell ref="C9:C10"/>
  </mergeCells>
  <pageMargins left="0.3543307086614173" right="0.3543307086614173" top="0.39370078740157483" bottom="0.39370078740157483" header="0.31496062992125984" footer="0.31496062992125984"/>
  <pageSetup paperSize="9" scale="7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9" zoomScaleNormal="100" workbookViewId="0">
      <selection activeCell="D22" sqref="D22:D25"/>
    </sheetView>
  </sheetViews>
  <sheetFormatPr defaultColWidth="9.109375" defaultRowHeight="13.2" x14ac:dyDescent="0.25"/>
  <cols>
    <col min="1" max="1" width="5" style="2" customWidth="1"/>
    <col min="2" max="2" width="37.109375" style="30" customWidth="1"/>
    <col min="3" max="5" width="14.6640625" style="30" customWidth="1"/>
    <col min="6" max="6" width="15" style="30" customWidth="1"/>
    <col min="7" max="7" width="44" style="30" customWidth="1"/>
    <col min="8" max="9" width="14.6640625" style="30" customWidth="1"/>
    <col min="10" max="15" width="13.6640625" style="30" customWidth="1"/>
    <col min="16" max="16384" width="9.109375" style="30"/>
  </cols>
  <sheetData>
    <row r="1" spans="1:15" ht="31.5" customHeight="1" x14ac:dyDescent="0.25">
      <c r="J1" s="83" t="s">
        <v>150</v>
      </c>
      <c r="K1" s="83"/>
      <c r="L1" s="83"/>
      <c r="M1" s="83"/>
      <c r="N1" s="83"/>
      <c r="O1" s="83"/>
    </row>
    <row r="2" spans="1:15" ht="18.75" customHeight="1" x14ac:dyDescent="0.25">
      <c r="G2" s="84" t="s">
        <v>63</v>
      </c>
      <c r="H2" s="84"/>
      <c r="I2" s="84"/>
      <c r="J2" s="84"/>
      <c r="K2" s="84"/>
      <c r="L2" s="84"/>
      <c r="M2" s="84"/>
      <c r="N2" s="84"/>
      <c r="O2" s="84"/>
    </row>
    <row r="3" spans="1:15" s="31" customFormat="1" ht="36.75" customHeight="1" x14ac:dyDescent="0.25">
      <c r="A3" s="85" t="s">
        <v>75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60" customHeight="1" x14ac:dyDescent="0.25">
      <c r="A5" s="92" t="s">
        <v>34</v>
      </c>
      <c r="B5" s="86" t="s">
        <v>4</v>
      </c>
      <c r="C5" s="86" t="s">
        <v>9</v>
      </c>
      <c r="D5" s="86"/>
      <c r="E5" s="86"/>
      <c r="F5" s="86"/>
      <c r="G5" s="86" t="s">
        <v>74</v>
      </c>
      <c r="H5" s="86" t="s">
        <v>26</v>
      </c>
      <c r="I5" s="86" t="s">
        <v>25</v>
      </c>
      <c r="J5" s="86" t="s">
        <v>3</v>
      </c>
      <c r="K5" s="86"/>
      <c r="L5" s="86"/>
      <c r="M5" s="86"/>
      <c r="N5" s="86"/>
      <c r="O5" s="86"/>
    </row>
    <row r="6" spans="1:15" ht="63" customHeight="1" x14ac:dyDescent="0.25">
      <c r="A6" s="92"/>
      <c r="B6" s="86"/>
      <c r="C6" s="1" t="s">
        <v>15</v>
      </c>
      <c r="D6" s="1" t="s">
        <v>5</v>
      </c>
      <c r="E6" s="1" t="s">
        <v>33</v>
      </c>
      <c r="F6" s="1" t="s">
        <v>8</v>
      </c>
      <c r="G6" s="86"/>
      <c r="H6" s="86"/>
      <c r="I6" s="86"/>
      <c r="J6" s="19">
        <v>2015</v>
      </c>
      <c r="K6" s="19">
        <v>2016</v>
      </c>
      <c r="L6" s="19">
        <v>2017</v>
      </c>
      <c r="M6" s="19">
        <v>2018</v>
      </c>
      <c r="N6" s="19">
        <v>2019</v>
      </c>
      <c r="O6" s="19">
        <v>2020</v>
      </c>
    </row>
    <row r="7" spans="1:15" ht="13.8" x14ac:dyDescent="0.25">
      <c r="A7" s="3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</row>
    <row r="8" spans="1:15" ht="15" customHeight="1" x14ac:dyDescent="0.25">
      <c r="A8" s="87" t="s">
        <v>60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73.5" customHeight="1" x14ac:dyDescent="0.25">
      <c r="A9" s="88">
        <v>1</v>
      </c>
      <c r="B9" s="89" t="s">
        <v>76</v>
      </c>
      <c r="C9" s="90">
        <v>0</v>
      </c>
      <c r="D9" s="90">
        <v>9673</v>
      </c>
      <c r="E9" s="91">
        <v>14495</v>
      </c>
      <c r="F9" s="90">
        <v>3980</v>
      </c>
      <c r="G9" s="35" t="s">
        <v>173</v>
      </c>
      <c r="H9" s="1" t="s">
        <v>12</v>
      </c>
      <c r="I9" s="10">
        <v>0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</row>
    <row r="10" spans="1:15" ht="55.2" x14ac:dyDescent="0.25">
      <c r="A10" s="88"/>
      <c r="B10" s="89"/>
      <c r="C10" s="90"/>
      <c r="D10" s="90"/>
      <c r="E10" s="91"/>
      <c r="F10" s="90"/>
      <c r="G10" s="35" t="s">
        <v>174</v>
      </c>
      <c r="H10" s="1" t="s">
        <v>10</v>
      </c>
      <c r="I10" s="10">
        <v>55</v>
      </c>
      <c r="J10" s="1">
        <v>70</v>
      </c>
      <c r="K10" s="1">
        <v>72.88</v>
      </c>
      <c r="L10" s="1">
        <v>100</v>
      </c>
      <c r="M10" s="1">
        <v>100</v>
      </c>
      <c r="N10" s="1">
        <v>100</v>
      </c>
      <c r="O10" s="1">
        <v>100</v>
      </c>
    </row>
    <row r="11" spans="1:15" ht="55.2" x14ac:dyDescent="0.25">
      <c r="A11" s="88"/>
      <c r="B11" s="89"/>
      <c r="C11" s="90"/>
      <c r="D11" s="90"/>
      <c r="E11" s="91"/>
      <c r="F11" s="90"/>
      <c r="G11" s="35" t="s">
        <v>175</v>
      </c>
      <c r="H11" s="1" t="s">
        <v>10</v>
      </c>
      <c r="I11" s="10">
        <v>17.5</v>
      </c>
      <c r="J11" s="1">
        <v>17.5</v>
      </c>
      <c r="K11" s="1">
        <v>9</v>
      </c>
      <c r="L11" s="1">
        <v>8</v>
      </c>
      <c r="M11" s="1">
        <v>7</v>
      </c>
      <c r="N11" s="1">
        <v>6</v>
      </c>
      <c r="O11" s="1">
        <v>5</v>
      </c>
    </row>
    <row r="12" spans="1:15" ht="69" x14ac:dyDescent="0.25">
      <c r="A12" s="88"/>
      <c r="B12" s="89"/>
      <c r="C12" s="90"/>
      <c r="D12" s="90"/>
      <c r="E12" s="91"/>
      <c r="F12" s="90"/>
      <c r="G12" s="35" t="s">
        <v>176</v>
      </c>
      <c r="H12" s="1" t="s">
        <v>10</v>
      </c>
      <c r="I12" s="10">
        <v>0</v>
      </c>
      <c r="J12" s="1">
        <v>100</v>
      </c>
      <c r="K12" s="1">
        <v>100</v>
      </c>
      <c r="L12" s="1">
        <v>100</v>
      </c>
      <c r="M12" s="1">
        <v>100</v>
      </c>
      <c r="N12" s="1">
        <v>100</v>
      </c>
      <c r="O12" s="1">
        <v>100</v>
      </c>
    </row>
    <row r="13" spans="1:15" ht="82.8" x14ac:dyDescent="0.25">
      <c r="A13" s="88"/>
      <c r="B13" s="89"/>
      <c r="C13" s="90"/>
      <c r="D13" s="90"/>
      <c r="E13" s="91"/>
      <c r="F13" s="90"/>
      <c r="G13" s="35" t="s">
        <v>177</v>
      </c>
      <c r="H13" s="1" t="s">
        <v>10</v>
      </c>
      <c r="I13" s="10">
        <v>0</v>
      </c>
      <c r="J13" s="1">
        <v>50</v>
      </c>
      <c r="K13" s="1">
        <v>75</v>
      </c>
      <c r="L13" s="1">
        <v>100</v>
      </c>
      <c r="M13" s="1">
        <v>100</v>
      </c>
      <c r="N13" s="1">
        <v>100</v>
      </c>
      <c r="O13" s="1">
        <v>100</v>
      </c>
    </row>
    <row r="14" spans="1:15" ht="47.25" customHeight="1" x14ac:dyDescent="0.25">
      <c r="A14" s="88"/>
      <c r="B14" s="89"/>
      <c r="C14" s="90"/>
      <c r="D14" s="90"/>
      <c r="E14" s="91"/>
      <c r="F14" s="90"/>
      <c r="G14" s="35" t="s">
        <v>164</v>
      </c>
      <c r="H14" s="1" t="s">
        <v>70</v>
      </c>
      <c r="I14" s="10">
        <v>0</v>
      </c>
      <c r="J14" s="1">
        <v>0.19</v>
      </c>
      <c r="K14" s="1">
        <v>0.19</v>
      </c>
      <c r="L14" s="1">
        <v>0.19</v>
      </c>
      <c r="M14" s="1">
        <v>0.19</v>
      </c>
      <c r="N14" s="1">
        <v>0.19</v>
      </c>
      <c r="O14" s="1">
        <v>0.19</v>
      </c>
    </row>
    <row r="15" spans="1:15" ht="41.4" x14ac:dyDescent="0.25">
      <c r="A15" s="88"/>
      <c r="B15" s="89"/>
      <c r="C15" s="90"/>
      <c r="D15" s="90"/>
      <c r="E15" s="91"/>
      <c r="F15" s="90"/>
      <c r="G15" s="35" t="s">
        <v>178</v>
      </c>
      <c r="H15" s="1" t="s">
        <v>70</v>
      </c>
      <c r="I15" s="10">
        <v>0</v>
      </c>
      <c r="J15" s="1">
        <v>0.2</v>
      </c>
      <c r="K15" s="1">
        <v>0.2</v>
      </c>
      <c r="L15" s="1">
        <v>0.2</v>
      </c>
      <c r="M15" s="1">
        <v>0.2</v>
      </c>
      <c r="N15" s="1">
        <v>0.2</v>
      </c>
      <c r="O15" s="1">
        <v>0.2</v>
      </c>
    </row>
    <row r="16" spans="1:15" ht="55.2" x14ac:dyDescent="0.25">
      <c r="A16" s="88"/>
      <c r="B16" s="89"/>
      <c r="C16" s="90"/>
      <c r="D16" s="90"/>
      <c r="E16" s="91"/>
      <c r="F16" s="90"/>
      <c r="G16" s="35" t="s">
        <v>166</v>
      </c>
      <c r="H16" s="1" t="s">
        <v>71</v>
      </c>
      <c r="I16" s="10">
        <v>0</v>
      </c>
      <c r="J16" s="1">
        <v>41.2</v>
      </c>
      <c r="K16" s="1">
        <v>40.700000000000003</v>
      </c>
      <c r="L16" s="1">
        <v>40.299999999999997</v>
      </c>
      <c r="M16" s="1">
        <v>39.9</v>
      </c>
      <c r="N16" s="1">
        <v>39.5</v>
      </c>
      <c r="O16" s="1">
        <v>39.1</v>
      </c>
    </row>
    <row r="17" spans="1:15" ht="44.25" customHeight="1" x14ac:dyDescent="0.25">
      <c r="A17" s="88"/>
      <c r="B17" s="89"/>
      <c r="C17" s="90"/>
      <c r="D17" s="90"/>
      <c r="E17" s="91"/>
      <c r="F17" s="90"/>
      <c r="G17" s="35" t="s">
        <v>179</v>
      </c>
      <c r="H17" s="1" t="s">
        <v>10</v>
      </c>
      <c r="I17" s="10">
        <v>0</v>
      </c>
      <c r="J17" s="1">
        <v>14.2</v>
      </c>
      <c r="K17" s="1">
        <v>14.3</v>
      </c>
      <c r="L17" s="1">
        <v>14.6</v>
      </c>
      <c r="M17" s="1">
        <v>13.6</v>
      </c>
      <c r="N17" s="1">
        <v>12.2</v>
      </c>
      <c r="O17" s="1">
        <v>12</v>
      </c>
    </row>
    <row r="18" spans="1:15" ht="41.4" x14ac:dyDescent="0.25">
      <c r="A18" s="88"/>
      <c r="B18" s="89"/>
      <c r="C18" s="90"/>
      <c r="D18" s="90"/>
      <c r="E18" s="91"/>
      <c r="F18" s="90"/>
      <c r="G18" s="35" t="s">
        <v>180</v>
      </c>
      <c r="H18" s="1" t="s">
        <v>10</v>
      </c>
      <c r="I18" s="10">
        <v>0</v>
      </c>
      <c r="J18" s="1">
        <v>15</v>
      </c>
      <c r="K18" s="1">
        <v>15</v>
      </c>
      <c r="L18" s="1">
        <v>15</v>
      </c>
      <c r="M18" s="1">
        <v>15</v>
      </c>
      <c r="N18" s="1">
        <v>15</v>
      </c>
      <c r="O18" s="1">
        <v>15</v>
      </c>
    </row>
    <row r="19" spans="1:15" ht="55.2" x14ac:dyDescent="0.25">
      <c r="A19" s="88"/>
      <c r="B19" s="89"/>
      <c r="C19" s="90"/>
      <c r="D19" s="90"/>
      <c r="E19" s="91"/>
      <c r="F19" s="90"/>
      <c r="G19" s="35" t="s">
        <v>181</v>
      </c>
      <c r="H19" s="1" t="s">
        <v>71</v>
      </c>
      <c r="I19" s="10">
        <v>0</v>
      </c>
      <c r="J19" s="1">
        <v>0.7</v>
      </c>
      <c r="K19" s="1">
        <v>0.7</v>
      </c>
      <c r="L19" s="1">
        <v>0.7</v>
      </c>
      <c r="M19" s="1">
        <v>0.7</v>
      </c>
      <c r="N19" s="1">
        <v>0.7</v>
      </c>
      <c r="O19" s="1">
        <v>0.7</v>
      </c>
    </row>
    <row r="20" spans="1:15" ht="55.2" x14ac:dyDescent="0.25">
      <c r="A20" s="88"/>
      <c r="B20" s="89"/>
      <c r="C20" s="90"/>
      <c r="D20" s="90"/>
      <c r="E20" s="91"/>
      <c r="F20" s="90"/>
      <c r="G20" s="35" t="s">
        <v>169</v>
      </c>
      <c r="H20" s="1" t="s">
        <v>71</v>
      </c>
      <c r="I20" s="10">
        <v>0</v>
      </c>
      <c r="J20" s="1">
        <v>0.9</v>
      </c>
      <c r="K20" s="1">
        <v>0.9</v>
      </c>
      <c r="L20" s="1">
        <v>0.9</v>
      </c>
      <c r="M20" s="1">
        <v>0.9</v>
      </c>
      <c r="N20" s="1">
        <v>0.9</v>
      </c>
      <c r="O20" s="1">
        <v>0.9</v>
      </c>
    </row>
    <row r="21" spans="1:15" ht="13.8" x14ac:dyDescent="0.25">
      <c r="A21" s="87" t="s">
        <v>62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5" ht="76.5" customHeight="1" x14ac:dyDescent="0.25">
      <c r="A22" s="88">
        <v>1</v>
      </c>
      <c r="B22" s="89" t="s">
        <v>77</v>
      </c>
      <c r="C22" s="90">
        <v>0</v>
      </c>
      <c r="D22" s="90">
        <v>15507</v>
      </c>
      <c r="E22" s="91">
        <v>524973</v>
      </c>
      <c r="F22" s="90">
        <v>45958</v>
      </c>
      <c r="G22" s="35" t="s">
        <v>183</v>
      </c>
      <c r="H22" s="1" t="s">
        <v>69</v>
      </c>
      <c r="I22" s="10">
        <v>3.82</v>
      </c>
      <c r="J22" s="1">
        <v>3.72</v>
      </c>
      <c r="K22" s="1">
        <v>3.62</v>
      </c>
      <c r="L22" s="1">
        <v>3.6</v>
      </c>
      <c r="M22" s="1">
        <v>3.58</v>
      </c>
      <c r="N22" s="1">
        <v>3.55</v>
      </c>
      <c r="O22" s="1">
        <v>3.52</v>
      </c>
    </row>
    <row r="23" spans="1:15" ht="55.2" x14ac:dyDescent="0.25">
      <c r="A23" s="88"/>
      <c r="B23" s="89"/>
      <c r="C23" s="90"/>
      <c r="D23" s="90"/>
      <c r="E23" s="91"/>
      <c r="F23" s="90"/>
      <c r="G23" s="35" t="s">
        <v>184</v>
      </c>
      <c r="H23" s="1" t="s">
        <v>10</v>
      </c>
      <c r="I23" s="10">
        <v>0</v>
      </c>
      <c r="J23" s="1">
        <v>65</v>
      </c>
      <c r="K23" s="1">
        <v>74.39</v>
      </c>
      <c r="L23" s="1">
        <v>73.17</v>
      </c>
      <c r="M23" s="1">
        <v>75.069999999999993</v>
      </c>
      <c r="N23" s="1">
        <v>77.239999999999995</v>
      </c>
      <c r="O23" s="1">
        <v>81.3</v>
      </c>
    </row>
    <row r="24" spans="1:15" ht="91.5" customHeight="1" x14ac:dyDescent="0.25">
      <c r="A24" s="88"/>
      <c r="B24" s="89"/>
      <c r="C24" s="90"/>
      <c r="D24" s="90"/>
      <c r="E24" s="91"/>
      <c r="F24" s="90"/>
      <c r="G24" s="35" t="s">
        <v>161</v>
      </c>
      <c r="H24" s="1" t="s">
        <v>10</v>
      </c>
      <c r="I24" s="10">
        <v>0</v>
      </c>
      <c r="J24" s="1">
        <v>100</v>
      </c>
      <c r="K24" s="1">
        <v>100</v>
      </c>
      <c r="L24" s="1">
        <v>100</v>
      </c>
      <c r="M24" s="1">
        <v>100</v>
      </c>
      <c r="N24" s="1">
        <v>100</v>
      </c>
      <c r="O24" s="1">
        <v>100</v>
      </c>
    </row>
    <row r="25" spans="1:15" ht="69" x14ac:dyDescent="0.25">
      <c r="A25" s="88"/>
      <c r="B25" s="89"/>
      <c r="C25" s="90"/>
      <c r="D25" s="90"/>
      <c r="E25" s="91"/>
      <c r="F25" s="90"/>
      <c r="G25" s="35" t="s">
        <v>182</v>
      </c>
      <c r="H25" s="1" t="s">
        <v>10</v>
      </c>
      <c r="I25" s="10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</sheetData>
  <mergeCells count="24">
    <mergeCell ref="C5:F5"/>
    <mergeCell ref="G5:G6"/>
    <mergeCell ref="H5:H6"/>
    <mergeCell ref="I5:I6"/>
    <mergeCell ref="B5:B6"/>
    <mergeCell ref="A5:A6"/>
    <mergeCell ref="F9:F20"/>
    <mergeCell ref="A21:O21"/>
    <mergeCell ref="A22:A25"/>
    <mergeCell ref="B22:B25"/>
    <mergeCell ref="C22:C25"/>
    <mergeCell ref="D22:D25"/>
    <mergeCell ref="E22:E25"/>
    <mergeCell ref="F22:F25"/>
    <mergeCell ref="J1:O1"/>
    <mergeCell ref="G2:O2"/>
    <mergeCell ref="A3:O3"/>
    <mergeCell ref="J5:O5"/>
    <mergeCell ref="A8:O8"/>
    <mergeCell ref="A9:A20"/>
    <mergeCell ref="B9:B20"/>
    <mergeCell ref="C9:C20"/>
    <mergeCell ref="D9:D20"/>
    <mergeCell ref="E9:E20"/>
  </mergeCells>
  <pageMargins left="0.35433070866141736" right="0.35433070866141736" top="0.59055118110236227" bottom="0.59055118110236227" header="0.51181102362204722" footer="0.51181102362204722"/>
  <pageSetup paperSize="9" scale="5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4" workbookViewId="0">
      <selection activeCell="D20" sqref="D20"/>
    </sheetView>
  </sheetViews>
  <sheetFormatPr defaultColWidth="9.109375" defaultRowHeight="13.2" x14ac:dyDescent="0.25"/>
  <cols>
    <col min="1" max="1" width="6.5546875" style="2" customWidth="1"/>
    <col min="2" max="2" width="66.6640625" style="2" customWidth="1"/>
    <col min="3" max="3" width="12.44140625" style="2" customWidth="1"/>
    <col min="4" max="4" width="53" style="2" customWidth="1"/>
    <col min="5" max="5" width="35" style="2" customWidth="1"/>
    <col min="6" max="6" width="24" style="2" customWidth="1"/>
    <col min="7" max="16384" width="9.109375" style="2"/>
  </cols>
  <sheetData>
    <row r="1" spans="1:6" ht="30.75" customHeight="1" x14ac:dyDescent="0.25">
      <c r="B1" s="83" t="s">
        <v>151</v>
      </c>
      <c r="C1" s="83"/>
      <c r="D1" s="83"/>
      <c r="E1" s="83"/>
      <c r="F1" s="83"/>
    </row>
    <row r="2" spans="1:6" ht="16.5" customHeight="1" x14ac:dyDescent="0.25">
      <c r="B2" s="93" t="s">
        <v>63</v>
      </c>
      <c r="C2" s="93"/>
      <c r="D2" s="93"/>
      <c r="E2" s="93"/>
      <c r="F2" s="93"/>
    </row>
    <row r="3" spans="1:6" ht="48" customHeight="1" x14ac:dyDescent="0.3">
      <c r="A3" s="94" t="s">
        <v>96</v>
      </c>
      <c r="B3" s="94"/>
      <c r="C3" s="94"/>
      <c r="D3" s="94"/>
      <c r="E3" s="94"/>
      <c r="F3" s="94"/>
    </row>
    <row r="4" spans="1:6" x14ac:dyDescent="0.25">
      <c r="A4" s="32"/>
      <c r="B4" s="36"/>
      <c r="C4" s="32"/>
      <c r="D4" s="32"/>
      <c r="E4" s="32"/>
      <c r="F4" s="32"/>
    </row>
    <row r="5" spans="1:6" ht="26.4" x14ac:dyDescent="0.25">
      <c r="A5" s="20" t="s">
        <v>34</v>
      </c>
      <c r="B5" s="9" t="s">
        <v>35</v>
      </c>
      <c r="C5" s="9" t="s">
        <v>26</v>
      </c>
      <c r="D5" s="20" t="s">
        <v>36</v>
      </c>
      <c r="E5" s="9" t="s">
        <v>37</v>
      </c>
      <c r="F5" s="9" t="s">
        <v>38</v>
      </c>
    </row>
    <row r="6" spans="1:6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</row>
    <row r="7" spans="1:6" ht="39.6" x14ac:dyDescent="0.25">
      <c r="A7" s="20">
        <v>1</v>
      </c>
      <c r="B7" s="8" t="s">
        <v>97</v>
      </c>
      <c r="C7" s="37" t="s">
        <v>98</v>
      </c>
      <c r="D7" s="38" t="s">
        <v>99</v>
      </c>
      <c r="E7" s="9" t="s">
        <v>100</v>
      </c>
      <c r="F7" s="9" t="s">
        <v>39</v>
      </c>
    </row>
    <row r="8" spans="1:6" ht="132" x14ac:dyDescent="0.25">
      <c r="A8" s="20">
        <v>2</v>
      </c>
      <c r="B8" s="8" t="s">
        <v>101</v>
      </c>
      <c r="C8" s="37" t="s">
        <v>10</v>
      </c>
      <c r="D8" s="38" t="s">
        <v>103</v>
      </c>
      <c r="E8" s="9" t="s">
        <v>102</v>
      </c>
      <c r="F8" s="9" t="s">
        <v>39</v>
      </c>
    </row>
    <row r="9" spans="1:6" ht="118.8" x14ac:dyDescent="0.25">
      <c r="A9" s="20">
        <v>3</v>
      </c>
      <c r="B9" s="8" t="s">
        <v>104</v>
      </c>
      <c r="C9" s="37" t="s">
        <v>10</v>
      </c>
      <c r="D9" s="38" t="s">
        <v>105</v>
      </c>
      <c r="E9" s="9" t="s">
        <v>102</v>
      </c>
      <c r="F9" s="9" t="s">
        <v>39</v>
      </c>
    </row>
    <row r="10" spans="1:6" ht="145.19999999999999" x14ac:dyDescent="0.25">
      <c r="A10" s="20">
        <v>4</v>
      </c>
      <c r="B10" s="8" t="s">
        <v>106</v>
      </c>
      <c r="C10" s="37" t="s">
        <v>10</v>
      </c>
      <c r="D10" s="38" t="s">
        <v>107</v>
      </c>
      <c r="E10" s="9" t="s">
        <v>102</v>
      </c>
      <c r="F10" s="9" t="s">
        <v>39</v>
      </c>
    </row>
    <row r="11" spans="1:6" ht="158.4" x14ac:dyDescent="0.25">
      <c r="A11" s="20">
        <v>5</v>
      </c>
      <c r="B11" s="8" t="s">
        <v>108</v>
      </c>
      <c r="C11" s="37" t="s">
        <v>10</v>
      </c>
      <c r="D11" s="38" t="s">
        <v>186</v>
      </c>
      <c r="E11" s="9" t="s">
        <v>102</v>
      </c>
      <c r="F11" s="9" t="s">
        <v>39</v>
      </c>
    </row>
    <row r="12" spans="1:6" ht="118.8" x14ac:dyDescent="0.25">
      <c r="A12" s="20">
        <v>6</v>
      </c>
      <c r="B12" s="8" t="s">
        <v>109</v>
      </c>
      <c r="C12" s="37" t="s">
        <v>110</v>
      </c>
      <c r="D12" s="38" t="s">
        <v>112</v>
      </c>
      <c r="E12" s="9" t="s">
        <v>111</v>
      </c>
      <c r="F12" s="9" t="s">
        <v>39</v>
      </c>
    </row>
    <row r="13" spans="1:6" ht="105.6" x14ac:dyDescent="0.25">
      <c r="A13" s="20">
        <v>7</v>
      </c>
      <c r="B13" s="8" t="s">
        <v>113</v>
      </c>
      <c r="C13" s="37" t="s">
        <v>110</v>
      </c>
      <c r="D13" s="38" t="s">
        <v>187</v>
      </c>
      <c r="E13" s="9" t="s">
        <v>111</v>
      </c>
      <c r="F13" s="9" t="s">
        <v>39</v>
      </c>
    </row>
    <row r="14" spans="1:6" ht="132" x14ac:dyDescent="0.25">
      <c r="A14" s="20">
        <v>8</v>
      </c>
      <c r="B14" s="8" t="s">
        <v>114</v>
      </c>
      <c r="C14" s="37" t="s">
        <v>115</v>
      </c>
      <c r="D14" s="38" t="s">
        <v>116</v>
      </c>
      <c r="E14" s="9" t="s">
        <v>111</v>
      </c>
      <c r="F14" s="9" t="s">
        <v>39</v>
      </c>
    </row>
    <row r="15" spans="1:6" ht="105.6" x14ac:dyDescent="0.25">
      <c r="A15" s="20">
        <v>9</v>
      </c>
      <c r="B15" s="8" t="s">
        <v>117</v>
      </c>
      <c r="C15" s="37" t="s">
        <v>10</v>
      </c>
      <c r="D15" s="38" t="s">
        <v>118</v>
      </c>
      <c r="E15" s="9" t="s">
        <v>111</v>
      </c>
      <c r="F15" s="9" t="s">
        <v>39</v>
      </c>
    </row>
    <row r="16" spans="1:6" ht="132" x14ac:dyDescent="0.25">
      <c r="A16" s="20">
        <v>10</v>
      </c>
      <c r="B16" s="8" t="s">
        <v>119</v>
      </c>
      <c r="C16" s="37" t="s">
        <v>10</v>
      </c>
      <c r="D16" s="38" t="s">
        <v>188</v>
      </c>
      <c r="E16" s="9" t="s">
        <v>120</v>
      </c>
      <c r="F16" s="9" t="s">
        <v>39</v>
      </c>
    </row>
    <row r="17" spans="1:6" ht="184.8" x14ac:dyDescent="0.25">
      <c r="A17" s="20">
        <v>11</v>
      </c>
      <c r="B17" s="8" t="s">
        <v>121</v>
      </c>
      <c r="C17" s="37" t="s">
        <v>122</v>
      </c>
      <c r="D17" s="38" t="s">
        <v>189</v>
      </c>
      <c r="E17" s="9" t="s">
        <v>120</v>
      </c>
      <c r="F17" s="9" t="s">
        <v>39</v>
      </c>
    </row>
    <row r="18" spans="1:6" ht="118.8" x14ac:dyDescent="0.25">
      <c r="A18" s="20">
        <v>12</v>
      </c>
      <c r="B18" s="8" t="s">
        <v>123</v>
      </c>
      <c r="C18" s="37" t="s">
        <v>122</v>
      </c>
      <c r="D18" s="38" t="s">
        <v>124</v>
      </c>
      <c r="E18" s="9" t="s">
        <v>120</v>
      </c>
      <c r="F18" s="9" t="s">
        <v>39</v>
      </c>
    </row>
    <row r="19" spans="1:6" ht="145.19999999999999" x14ac:dyDescent="0.25">
      <c r="A19" s="20">
        <v>13</v>
      </c>
      <c r="B19" s="8" t="s">
        <v>125</v>
      </c>
      <c r="C19" s="37" t="s">
        <v>10</v>
      </c>
      <c r="D19" s="38" t="s">
        <v>190</v>
      </c>
      <c r="E19" s="9" t="s">
        <v>126</v>
      </c>
      <c r="F19" s="9" t="s">
        <v>39</v>
      </c>
    </row>
    <row r="20" spans="1:6" ht="158.4" x14ac:dyDescent="0.25">
      <c r="A20" s="20">
        <v>14</v>
      </c>
      <c r="B20" s="8" t="s">
        <v>127</v>
      </c>
      <c r="C20" s="37" t="s">
        <v>10</v>
      </c>
      <c r="D20" s="38" t="s">
        <v>128</v>
      </c>
      <c r="E20" s="9" t="s">
        <v>102</v>
      </c>
      <c r="F20" s="9" t="s">
        <v>39</v>
      </c>
    </row>
    <row r="21" spans="1:6" ht="118.8" x14ac:dyDescent="0.25">
      <c r="A21" s="20">
        <v>15</v>
      </c>
      <c r="B21" s="8" t="s">
        <v>129</v>
      </c>
      <c r="C21" s="37" t="s">
        <v>122</v>
      </c>
      <c r="D21" s="38" t="s">
        <v>131</v>
      </c>
      <c r="E21" s="9" t="s">
        <v>130</v>
      </c>
      <c r="F21" s="9" t="s">
        <v>39</v>
      </c>
    </row>
    <row r="22" spans="1:6" ht="118.8" x14ac:dyDescent="0.25">
      <c r="A22" s="20">
        <v>16</v>
      </c>
      <c r="B22" s="8" t="s">
        <v>132</v>
      </c>
      <c r="C22" s="37" t="s">
        <v>10</v>
      </c>
      <c r="D22" s="38" t="s">
        <v>133</v>
      </c>
      <c r="E22" s="9" t="s">
        <v>102</v>
      </c>
      <c r="F22" s="9" t="s">
        <v>39</v>
      </c>
    </row>
  </sheetData>
  <mergeCells count="3">
    <mergeCell ref="B1:F1"/>
    <mergeCell ref="B2:F2"/>
    <mergeCell ref="A3:F3"/>
  </mergeCells>
  <pageMargins left="0.35433070866141736" right="0.35433070866141736" top="0.59055118110236227" bottom="0.59055118110236227" header="0.51181102362204722" footer="0.51181102362204722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opLeftCell="A136" workbookViewId="0">
      <selection activeCell="A134" sqref="A134:A154"/>
    </sheetView>
  </sheetViews>
  <sheetFormatPr defaultColWidth="9.109375" defaultRowHeight="13.2" x14ac:dyDescent="0.25"/>
  <cols>
    <col min="1" max="1" width="57" style="2" customWidth="1"/>
    <col min="2" max="2" width="49.109375" style="2" customWidth="1"/>
    <col min="3" max="3" width="32.109375" style="2" customWidth="1"/>
    <col min="4" max="4" width="17.6640625" style="2" customWidth="1"/>
    <col min="5" max="5" width="17.6640625" style="39" customWidth="1"/>
    <col min="6" max="6" width="39.44140625" style="2" customWidth="1"/>
    <col min="7" max="16384" width="9.109375" style="2"/>
  </cols>
  <sheetData>
    <row r="1" spans="1:10" ht="30" customHeight="1" x14ac:dyDescent="0.25">
      <c r="A1" s="83" t="s">
        <v>152</v>
      </c>
      <c r="B1" s="83"/>
      <c r="C1" s="83"/>
      <c r="D1" s="83"/>
      <c r="E1" s="83"/>
      <c r="F1" s="83"/>
    </row>
    <row r="2" spans="1:10" ht="18" customHeight="1" x14ac:dyDescent="0.25">
      <c r="A2" s="93" t="s">
        <v>63</v>
      </c>
      <c r="B2" s="93"/>
      <c r="C2" s="93"/>
      <c r="D2" s="93"/>
      <c r="E2" s="93"/>
      <c r="F2" s="93"/>
    </row>
    <row r="3" spans="1:10" s="6" customFormat="1" ht="36" customHeight="1" x14ac:dyDescent="0.25">
      <c r="A3" s="85" t="s">
        <v>139</v>
      </c>
      <c r="B3" s="85"/>
      <c r="C3" s="85"/>
      <c r="D3" s="85"/>
      <c r="E3" s="85"/>
      <c r="F3" s="85"/>
    </row>
    <row r="4" spans="1:10" s="6" customFormat="1" ht="15.6" x14ac:dyDescent="0.25">
      <c r="A4" s="4"/>
      <c r="B4" s="4"/>
      <c r="C4" s="5"/>
      <c r="D4" s="5"/>
      <c r="E4" s="21"/>
    </row>
    <row r="5" spans="1:10" ht="15" customHeight="1" x14ac:dyDescent="0.25">
      <c r="A5" s="105" t="s">
        <v>27</v>
      </c>
      <c r="B5" s="105" t="s">
        <v>28</v>
      </c>
      <c r="C5" s="105" t="s">
        <v>29</v>
      </c>
      <c r="D5" s="106" t="s">
        <v>30</v>
      </c>
      <c r="E5" s="107"/>
      <c r="F5" s="105" t="s">
        <v>31</v>
      </c>
    </row>
    <row r="6" spans="1:10" ht="30" customHeight="1" x14ac:dyDescent="0.25">
      <c r="A6" s="105"/>
      <c r="B6" s="105"/>
      <c r="C6" s="105"/>
      <c r="D6" s="108"/>
      <c r="E6" s="109"/>
      <c r="F6" s="105"/>
    </row>
    <row r="7" spans="1:10" ht="13.8" x14ac:dyDescent="0.25">
      <c r="A7" s="11">
        <v>1</v>
      </c>
      <c r="B7" s="11">
        <v>2</v>
      </c>
      <c r="C7" s="11">
        <v>3</v>
      </c>
      <c r="D7" s="110">
        <v>4</v>
      </c>
      <c r="E7" s="111"/>
      <c r="F7" s="11">
        <v>5</v>
      </c>
    </row>
    <row r="8" spans="1:10" s="30" customFormat="1" ht="14.25" customHeight="1" x14ac:dyDescent="0.25">
      <c r="A8" s="74" t="s">
        <v>140</v>
      </c>
      <c r="B8" s="95" t="s">
        <v>191</v>
      </c>
      <c r="C8" s="101" t="s">
        <v>61</v>
      </c>
      <c r="D8" s="46" t="s">
        <v>192</v>
      </c>
      <c r="E8" s="47">
        <f>SUM(E9:E14)</f>
        <v>13356</v>
      </c>
      <c r="F8" s="101" t="s">
        <v>61</v>
      </c>
      <c r="G8" s="48"/>
      <c r="H8" s="48"/>
      <c r="I8" s="48"/>
      <c r="J8" s="48"/>
    </row>
    <row r="9" spans="1:10" s="30" customFormat="1" ht="13.8" x14ac:dyDescent="0.25">
      <c r="A9" s="75"/>
      <c r="B9" s="96"/>
      <c r="C9" s="102"/>
      <c r="D9" s="49" t="s">
        <v>193</v>
      </c>
      <c r="E9" s="50">
        <f t="shared" ref="E9:E14" si="0">SUM(E16)</f>
        <v>0</v>
      </c>
      <c r="F9" s="102"/>
      <c r="G9" s="48"/>
      <c r="H9" s="48"/>
      <c r="I9" s="48"/>
      <c r="J9" s="48"/>
    </row>
    <row r="10" spans="1:10" s="30" customFormat="1" ht="13.8" x14ac:dyDescent="0.25">
      <c r="A10" s="75"/>
      <c r="B10" s="96"/>
      <c r="C10" s="102"/>
      <c r="D10" s="49" t="s">
        <v>194</v>
      </c>
      <c r="E10" s="50">
        <f t="shared" si="0"/>
        <v>0</v>
      </c>
      <c r="F10" s="102"/>
      <c r="G10" s="48"/>
      <c r="H10" s="48"/>
      <c r="I10" s="48"/>
      <c r="J10" s="48"/>
    </row>
    <row r="11" spans="1:10" s="30" customFormat="1" ht="13.8" x14ac:dyDescent="0.25">
      <c r="A11" s="75"/>
      <c r="B11" s="96"/>
      <c r="C11" s="102"/>
      <c r="D11" s="49" t="s">
        <v>195</v>
      </c>
      <c r="E11" s="50">
        <f t="shared" si="0"/>
        <v>13356</v>
      </c>
      <c r="F11" s="102"/>
      <c r="G11" s="48"/>
      <c r="H11" s="48"/>
      <c r="I11" s="48"/>
      <c r="J11" s="48"/>
    </row>
    <row r="12" spans="1:10" s="30" customFormat="1" ht="13.8" x14ac:dyDescent="0.25">
      <c r="A12" s="75"/>
      <c r="B12" s="96"/>
      <c r="C12" s="102"/>
      <c r="D12" s="49" t="s">
        <v>196</v>
      </c>
      <c r="E12" s="50">
        <f t="shared" si="0"/>
        <v>0</v>
      </c>
      <c r="F12" s="102"/>
      <c r="G12" s="48"/>
      <c r="H12" s="48"/>
      <c r="I12" s="48"/>
      <c r="J12" s="48"/>
    </row>
    <row r="13" spans="1:10" s="30" customFormat="1" ht="13.8" x14ac:dyDescent="0.25">
      <c r="A13" s="75"/>
      <c r="B13" s="96"/>
      <c r="C13" s="102"/>
      <c r="D13" s="49" t="s">
        <v>197</v>
      </c>
      <c r="E13" s="50">
        <f t="shared" si="0"/>
        <v>0</v>
      </c>
      <c r="F13" s="102"/>
      <c r="G13" s="48"/>
      <c r="H13" s="48"/>
      <c r="I13" s="48"/>
      <c r="J13" s="48"/>
    </row>
    <row r="14" spans="1:10" s="30" customFormat="1" ht="13.8" x14ac:dyDescent="0.25">
      <c r="A14" s="75"/>
      <c r="B14" s="97"/>
      <c r="C14" s="103"/>
      <c r="D14" s="51" t="s">
        <v>198</v>
      </c>
      <c r="E14" s="50">
        <f t="shared" si="0"/>
        <v>0</v>
      </c>
      <c r="F14" s="103"/>
      <c r="G14" s="48"/>
      <c r="H14" s="48"/>
      <c r="I14" s="48"/>
      <c r="J14" s="48"/>
    </row>
    <row r="15" spans="1:10" s="30" customFormat="1" ht="14.25" customHeight="1" x14ac:dyDescent="0.25">
      <c r="A15" s="75"/>
      <c r="B15" s="95" t="s">
        <v>33</v>
      </c>
      <c r="C15" s="101" t="s">
        <v>61</v>
      </c>
      <c r="D15" s="46" t="s">
        <v>192</v>
      </c>
      <c r="E15" s="52">
        <f>SUM(E16:E21)</f>
        <v>13356</v>
      </c>
      <c r="F15" s="101" t="s">
        <v>61</v>
      </c>
      <c r="G15" s="48"/>
      <c r="H15" s="48"/>
      <c r="I15" s="48"/>
      <c r="J15" s="48"/>
    </row>
    <row r="16" spans="1:10" s="30" customFormat="1" ht="13.8" x14ac:dyDescent="0.25">
      <c r="A16" s="75"/>
      <c r="B16" s="96"/>
      <c r="C16" s="102"/>
      <c r="D16" s="49" t="s">
        <v>193</v>
      </c>
      <c r="E16" s="50">
        <v>0</v>
      </c>
      <c r="F16" s="102"/>
      <c r="G16" s="48"/>
      <c r="H16" s="48"/>
      <c r="I16" s="48"/>
      <c r="J16" s="48"/>
    </row>
    <row r="17" spans="1:10" s="30" customFormat="1" ht="13.8" x14ac:dyDescent="0.25">
      <c r="A17" s="75"/>
      <c r="B17" s="96"/>
      <c r="C17" s="102"/>
      <c r="D17" s="49" t="s">
        <v>194</v>
      </c>
      <c r="E17" s="50">
        <v>0</v>
      </c>
      <c r="F17" s="102"/>
      <c r="G17" s="48"/>
      <c r="H17" s="48"/>
      <c r="I17" s="48"/>
      <c r="J17" s="48"/>
    </row>
    <row r="18" spans="1:10" s="30" customFormat="1" ht="13.8" x14ac:dyDescent="0.25">
      <c r="A18" s="75"/>
      <c r="B18" s="96"/>
      <c r="C18" s="102"/>
      <c r="D18" s="49" t="s">
        <v>195</v>
      </c>
      <c r="E18" s="50">
        <v>13356</v>
      </c>
      <c r="F18" s="102"/>
      <c r="G18" s="48"/>
      <c r="H18" s="48"/>
      <c r="I18" s="48"/>
      <c r="J18" s="48"/>
    </row>
    <row r="19" spans="1:10" s="30" customFormat="1" ht="13.8" x14ac:dyDescent="0.25">
      <c r="A19" s="75"/>
      <c r="B19" s="96"/>
      <c r="C19" s="102"/>
      <c r="D19" s="49" t="s">
        <v>196</v>
      </c>
      <c r="E19" s="50">
        <v>0</v>
      </c>
      <c r="F19" s="102"/>
      <c r="G19" s="48"/>
      <c r="H19" s="48"/>
      <c r="I19" s="48"/>
      <c r="J19" s="48"/>
    </row>
    <row r="20" spans="1:10" s="30" customFormat="1" ht="13.8" x14ac:dyDescent="0.25">
      <c r="A20" s="75"/>
      <c r="B20" s="96"/>
      <c r="C20" s="102"/>
      <c r="D20" s="49" t="s">
        <v>197</v>
      </c>
      <c r="E20" s="50">
        <v>0</v>
      </c>
      <c r="F20" s="102"/>
      <c r="G20" s="48"/>
      <c r="H20" s="48"/>
      <c r="I20" s="48"/>
      <c r="J20" s="48"/>
    </row>
    <row r="21" spans="1:10" s="30" customFormat="1" ht="13.8" x14ac:dyDescent="0.25">
      <c r="A21" s="76"/>
      <c r="B21" s="97"/>
      <c r="C21" s="103"/>
      <c r="D21" s="51" t="s">
        <v>198</v>
      </c>
      <c r="E21" s="53">
        <v>0</v>
      </c>
      <c r="F21" s="103"/>
      <c r="G21" s="48"/>
      <c r="H21" s="48"/>
      <c r="I21" s="48"/>
      <c r="J21" s="48"/>
    </row>
    <row r="22" spans="1:10" s="30" customFormat="1" ht="14.25" customHeight="1" x14ac:dyDescent="0.25">
      <c r="A22" s="74" t="s">
        <v>141</v>
      </c>
      <c r="B22" s="95" t="s">
        <v>191</v>
      </c>
      <c r="C22" s="101" t="s">
        <v>61</v>
      </c>
      <c r="D22" s="46" t="s">
        <v>192</v>
      </c>
      <c r="E22" s="47">
        <f>SUM(E23:E28)</f>
        <v>13356</v>
      </c>
      <c r="F22" s="101" t="s">
        <v>61</v>
      </c>
      <c r="G22" s="48"/>
      <c r="H22" s="48"/>
      <c r="I22" s="48"/>
      <c r="J22" s="48"/>
    </row>
    <row r="23" spans="1:10" s="30" customFormat="1" ht="13.8" x14ac:dyDescent="0.25">
      <c r="A23" s="75"/>
      <c r="B23" s="96"/>
      <c r="C23" s="102"/>
      <c r="D23" s="49" t="s">
        <v>193</v>
      </c>
      <c r="E23" s="50">
        <f t="shared" ref="E23:E28" si="1">SUM(E30)</f>
        <v>0</v>
      </c>
      <c r="F23" s="102"/>
      <c r="G23" s="48"/>
      <c r="H23" s="48"/>
      <c r="I23" s="48"/>
      <c r="J23" s="48"/>
    </row>
    <row r="24" spans="1:10" s="30" customFormat="1" ht="13.8" x14ac:dyDescent="0.25">
      <c r="A24" s="75"/>
      <c r="B24" s="96"/>
      <c r="C24" s="102"/>
      <c r="D24" s="49" t="s">
        <v>194</v>
      </c>
      <c r="E24" s="50">
        <f t="shared" si="1"/>
        <v>0</v>
      </c>
      <c r="F24" s="102"/>
      <c r="G24" s="48"/>
      <c r="H24" s="48"/>
      <c r="I24" s="48"/>
      <c r="J24" s="48"/>
    </row>
    <row r="25" spans="1:10" s="30" customFormat="1" ht="13.8" x14ac:dyDescent="0.25">
      <c r="A25" s="75"/>
      <c r="B25" s="96"/>
      <c r="C25" s="102"/>
      <c r="D25" s="49" t="s">
        <v>195</v>
      </c>
      <c r="E25" s="50">
        <f t="shared" si="1"/>
        <v>13356</v>
      </c>
      <c r="F25" s="102"/>
      <c r="G25" s="48"/>
      <c r="H25" s="48"/>
      <c r="I25" s="48"/>
      <c r="J25" s="48"/>
    </row>
    <row r="26" spans="1:10" s="30" customFormat="1" ht="13.8" x14ac:dyDescent="0.25">
      <c r="A26" s="75"/>
      <c r="B26" s="96"/>
      <c r="C26" s="102"/>
      <c r="D26" s="49" t="s">
        <v>196</v>
      </c>
      <c r="E26" s="50">
        <f t="shared" si="1"/>
        <v>0</v>
      </c>
      <c r="F26" s="102"/>
      <c r="G26" s="48"/>
      <c r="H26" s="48"/>
      <c r="I26" s="48"/>
      <c r="J26" s="48"/>
    </row>
    <row r="27" spans="1:10" s="30" customFormat="1" ht="13.8" x14ac:dyDescent="0.25">
      <c r="A27" s="75"/>
      <c r="B27" s="96"/>
      <c r="C27" s="102"/>
      <c r="D27" s="49" t="s">
        <v>197</v>
      </c>
      <c r="E27" s="50">
        <f t="shared" si="1"/>
        <v>0</v>
      </c>
      <c r="F27" s="102"/>
      <c r="G27" s="48"/>
      <c r="H27" s="48"/>
      <c r="I27" s="48"/>
      <c r="J27" s="48"/>
    </row>
    <row r="28" spans="1:10" s="30" customFormat="1" ht="13.8" x14ac:dyDescent="0.25">
      <c r="A28" s="75"/>
      <c r="B28" s="97"/>
      <c r="C28" s="103"/>
      <c r="D28" s="51" t="s">
        <v>198</v>
      </c>
      <c r="E28" s="50">
        <f t="shared" si="1"/>
        <v>0</v>
      </c>
      <c r="F28" s="103"/>
      <c r="G28" s="48"/>
      <c r="H28" s="48"/>
      <c r="I28" s="48"/>
      <c r="J28" s="48"/>
    </row>
    <row r="29" spans="1:10" s="30" customFormat="1" ht="14.25" customHeight="1" x14ac:dyDescent="0.25">
      <c r="A29" s="75"/>
      <c r="B29" s="95" t="s">
        <v>33</v>
      </c>
      <c r="C29" s="98" t="s">
        <v>185</v>
      </c>
      <c r="D29" s="46" t="s">
        <v>192</v>
      </c>
      <c r="E29" s="52">
        <f>SUM(E30:E35)</f>
        <v>13356</v>
      </c>
      <c r="F29" s="101" t="s">
        <v>61</v>
      </c>
      <c r="G29" s="48"/>
      <c r="H29" s="48"/>
      <c r="I29" s="48"/>
      <c r="J29" s="48"/>
    </row>
    <row r="30" spans="1:10" s="30" customFormat="1" ht="13.8" x14ac:dyDescent="0.25">
      <c r="A30" s="75"/>
      <c r="B30" s="96"/>
      <c r="C30" s="99"/>
      <c r="D30" s="49" t="s">
        <v>193</v>
      </c>
      <c r="E30" s="50">
        <v>0</v>
      </c>
      <c r="F30" s="102"/>
      <c r="G30" s="48"/>
      <c r="H30" s="48"/>
      <c r="I30" s="48"/>
      <c r="J30" s="48"/>
    </row>
    <row r="31" spans="1:10" s="30" customFormat="1" ht="13.8" x14ac:dyDescent="0.25">
      <c r="A31" s="75"/>
      <c r="B31" s="96"/>
      <c r="C31" s="99"/>
      <c r="D31" s="49" t="s">
        <v>194</v>
      </c>
      <c r="E31" s="50">
        <v>0</v>
      </c>
      <c r="F31" s="102"/>
      <c r="G31" s="48"/>
      <c r="H31" s="48"/>
      <c r="I31" s="48"/>
      <c r="J31" s="48"/>
    </row>
    <row r="32" spans="1:10" s="30" customFormat="1" ht="13.8" x14ac:dyDescent="0.25">
      <c r="A32" s="75"/>
      <c r="B32" s="96"/>
      <c r="C32" s="99"/>
      <c r="D32" s="49" t="s">
        <v>195</v>
      </c>
      <c r="E32" s="50">
        <v>13356</v>
      </c>
      <c r="F32" s="102"/>
      <c r="G32" s="48"/>
      <c r="H32" s="48"/>
      <c r="I32" s="48"/>
      <c r="J32" s="48"/>
    </row>
    <row r="33" spans="1:10" s="30" customFormat="1" ht="13.8" x14ac:dyDescent="0.25">
      <c r="A33" s="75"/>
      <c r="B33" s="96"/>
      <c r="C33" s="99"/>
      <c r="D33" s="49" t="s">
        <v>196</v>
      </c>
      <c r="E33" s="50">
        <v>0</v>
      </c>
      <c r="F33" s="102"/>
      <c r="G33" s="48"/>
      <c r="H33" s="48"/>
      <c r="I33" s="48"/>
      <c r="J33" s="48"/>
    </row>
    <row r="34" spans="1:10" s="30" customFormat="1" ht="13.8" x14ac:dyDescent="0.25">
      <c r="A34" s="75"/>
      <c r="B34" s="96"/>
      <c r="C34" s="99"/>
      <c r="D34" s="49" t="s">
        <v>197</v>
      </c>
      <c r="E34" s="50">
        <v>0</v>
      </c>
      <c r="F34" s="102"/>
      <c r="G34" s="48"/>
      <c r="H34" s="48"/>
      <c r="I34" s="48"/>
      <c r="J34" s="48"/>
    </row>
    <row r="35" spans="1:10" s="30" customFormat="1" ht="13.8" x14ac:dyDescent="0.25">
      <c r="A35" s="76"/>
      <c r="B35" s="97"/>
      <c r="C35" s="100"/>
      <c r="D35" s="51" t="s">
        <v>198</v>
      </c>
      <c r="E35" s="53">
        <v>0</v>
      </c>
      <c r="F35" s="103"/>
      <c r="G35" s="48"/>
      <c r="H35" s="48"/>
      <c r="I35" s="48"/>
      <c r="J35" s="48"/>
    </row>
    <row r="36" spans="1:10" s="30" customFormat="1" ht="14.25" customHeight="1" x14ac:dyDescent="0.25">
      <c r="A36" s="74" t="s">
        <v>142</v>
      </c>
      <c r="B36" s="95" t="s">
        <v>191</v>
      </c>
      <c r="C36" s="101" t="s">
        <v>61</v>
      </c>
      <c r="D36" s="46" t="s">
        <v>192</v>
      </c>
      <c r="E36" s="47">
        <f>SUM(E37:E42)</f>
        <v>392590</v>
      </c>
      <c r="F36" s="101" t="s">
        <v>61</v>
      </c>
      <c r="G36" s="48"/>
      <c r="H36" s="48"/>
      <c r="I36" s="48"/>
      <c r="J36" s="48"/>
    </row>
    <row r="37" spans="1:10" s="30" customFormat="1" ht="13.8" x14ac:dyDescent="0.25">
      <c r="A37" s="75"/>
      <c r="B37" s="96"/>
      <c r="C37" s="102"/>
      <c r="D37" s="49" t="s">
        <v>193</v>
      </c>
      <c r="E37" s="50">
        <f t="shared" ref="E37:E42" si="2">SUM(E44,E51,E58)</f>
        <v>50524</v>
      </c>
      <c r="F37" s="102"/>
      <c r="G37" s="48"/>
      <c r="H37" s="48"/>
      <c r="I37" s="48"/>
      <c r="J37" s="48"/>
    </row>
    <row r="38" spans="1:10" s="30" customFormat="1" ht="13.8" x14ac:dyDescent="0.25">
      <c r="A38" s="75"/>
      <c r="B38" s="96"/>
      <c r="C38" s="102"/>
      <c r="D38" s="49" t="s">
        <v>194</v>
      </c>
      <c r="E38" s="50">
        <f t="shared" si="2"/>
        <v>69315</v>
      </c>
      <c r="F38" s="102"/>
      <c r="G38" s="48"/>
      <c r="H38" s="48"/>
      <c r="I38" s="48"/>
      <c r="J38" s="48"/>
    </row>
    <row r="39" spans="1:10" s="30" customFormat="1" ht="13.8" x14ac:dyDescent="0.25">
      <c r="A39" s="75"/>
      <c r="B39" s="96"/>
      <c r="C39" s="102"/>
      <c r="D39" s="49" t="s">
        <v>195</v>
      </c>
      <c r="E39" s="50">
        <f t="shared" si="2"/>
        <v>135039</v>
      </c>
      <c r="F39" s="102"/>
      <c r="G39" s="48"/>
      <c r="H39" s="48"/>
      <c r="I39" s="48"/>
      <c r="J39" s="48"/>
    </row>
    <row r="40" spans="1:10" s="30" customFormat="1" ht="13.8" x14ac:dyDescent="0.25">
      <c r="A40" s="75"/>
      <c r="B40" s="96"/>
      <c r="C40" s="102"/>
      <c r="D40" s="49" t="s">
        <v>196</v>
      </c>
      <c r="E40" s="50">
        <f t="shared" si="2"/>
        <v>45904</v>
      </c>
      <c r="F40" s="102"/>
      <c r="G40" s="48"/>
      <c r="H40" s="48"/>
      <c r="I40" s="48"/>
      <c r="J40" s="48"/>
    </row>
    <row r="41" spans="1:10" s="30" customFormat="1" ht="13.8" x14ac:dyDescent="0.25">
      <c r="A41" s="75"/>
      <c r="B41" s="96"/>
      <c r="C41" s="102"/>
      <c r="D41" s="49" t="s">
        <v>197</v>
      </c>
      <c r="E41" s="50">
        <f t="shared" si="2"/>
        <v>45904</v>
      </c>
      <c r="F41" s="102"/>
      <c r="G41" s="48"/>
      <c r="H41" s="48"/>
      <c r="I41" s="48"/>
      <c r="J41" s="48"/>
    </row>
    <row r="42" spans="1:10" s="30" customFormat="1" ht="13.8" x14ac:dyDescent="0.25">
      <c r="A42" s="75"/>
      <c r="B42" s="97"/>
      <c r="C42" s="103"/>
      <c r="D42" s="51" t="s">
        <v>198</v>
      </c>
      <c r="E42" s="50">
        <f t="shared" si="2"/>
        <v>45904</v>
      </c>
      <c r="F42" s="103"/>
      <c r="G42" s="48"/>
      <c r="H42" s="48"/>
      <c r="I42" s="48"/>
      <c r="J42" s="48"/>
    </row>
    <row r="43" spans="1:10" s="30" customFormat="1" ht="14.25" customHeight="1" x14ac:dyDescent="0.25">
      <c r="A43" s="75"/>
      <c r="B43" s="95" t="s">
        <v>5</v>
      </c>
      <c r="C43" s="101" t="s">
        <v>61</v>
      </c>
      <c r="D43" s="46" t="s">
        <v>192</v>
      </c>
      <c r="E43" s="52">
        <f>SUM(E44:E49)</f>
        <v>25180</v>
      </c>
      <c r="F43" s="101" t="s">
        <v>61</v>
      </c>
      <c r="G43" s="48"/>
      <c r="H43" s="48"/>
      <c r="I43" s="48"/>
      <c r="J43" s="48"/>
    </row>
    <row r="44" spans="1:10" s="30" customFormat="1" ht="13.8" x14ac:dyDescent="0.25">
      <c r="A44" s="75"/>
      <c r="B44" s="96"/>
      <c r="C44" s="102"/>
      <c r="D44" s="49" t="s">
        <v>193</v>
      </c>
      <c r="E44" s="50">
        <f t="shared" ref="E44:E49" si="3">SUM(E93,E142)</f>
        <v>9673</v>
      </c>
      <c r="F44" s="102"/>
      <c r="G44" s="48"/>
      <c r="H44" s="48"/>
      <c r="I44" s="48"/>
      <c r="J44" s="48"/>
    </row>
    <row r="45" spans="1:10" s="30" customFormat="1" ht="13.8" x14ac:dyDescent="0.25">
      <c r="A45" s="75"/>
      <c r="B45" s="96"/>
      <c r="C45" s="102"/>
      <c r="D45" s="49" t="s">
        <v>194</v>
      </c>
      <c r="E45" s="50">
        <f t="shared" si="3"/>
        <v>0</v>
      </c>
      <c r="F45" s="102"/>
      <c r="G45" s="48"/>
      <c r="H45" s="48"/>
      <c r="I45" s="48"/>
      <c r="J45" s="48"/>
    </row>
    <row r="46" spans="1:10" s="30" customFormat="1" ht="13.8" x14ac:dyDescent="0.25">
      <c r="A46" s="75"/>
      <c r="B46" s="96"/>
      <c r="C46" s="102"/>
      <c r="D46" s="49" t="s">
        <v>195</v>
      </c>
      <c r="E46" s="50">
        <f t="shared" si="3"/>
        <v>15507</v>
      </c>
      <c r="F46" s="102"/>
      <c r="G46" s="48"/>
      <c r="H46" s="48"/>
      <c r="I46" s="48"/>
      <c r="J46" s="48"/>
    </row>
    <row r="47" spans="1:10" s="30" customFormat="1" ht="13.8" x14ac:dyDescent="0.25">
      <c r="A47" s="75"/>
      <c r="B47" s="96"/>
      <c r="C47" s="102"/>
      <c r="D47" s="49" t="s">
        <v>196</v>
      </c>
      <c r="E47" s="50">
        <f t="shared" si="3"/>
        <v>0</v>
      </c>
      <c r="F47" s="102"/>
      <c r="G47" s="48"/>
      <c r="H47" s="48"/>
      <c r="I47" s="48"/>
      <c r="J47" s="48"/>
    </row>
    <row r="48" spans="1:10" s="30" customFormat="1" ht="13.8" x14ac:dyDescent="0.25">
      <c r="A48" s="75"/>
      <c r="B48" s="96"/>
      <c r="C48" s="102"/>
      <c r="D48" s="49" t="s">
        <v>197</v>
      </c>
      <c r="E48" s="50">
        <f t="shared" si="3"/>
        <v>0</v>
      </c>
      <c r="F48" s="102"/>
      <c r="G48" s="48"/>
      <c r="H48" s="48"/>
      <c r="I48" s="48"/>
      <c r="J48" s="48"/>
    </row>
    <row r="49" spans="1:10" s="30" customFormat="1" ht="13.8" x14ac:dyDescent="0.25">
      <c r="A49" s="75"/>
      <c r="B49" s="97"/>
      <c r="C49" s="103"/>
      <c r="D49" s="51" t="s">
        <v>198</v>
      </c>
      <c r="E49" s="50">
        <f t="shared" si="3"/>
        <v>0</v>
      </c>
      <c r="F49" s="103"/>
      <c r="G49" s="48"/>
      <c r="H49" s="48"/>
      <c r="I49" s="48"/>
      <c r="J49" s="48"/>
    </row>
    <row r="50" spans="1:10" s="30" customFormat="1" ht="14.25" customHeight="1" x14ac:dyDescent="0.25">
      <c r="A50" s="75"/>
      <c r="B50" s="95" t="s">
        <v>33</v>
      </c>
      <c r="C50" s="101" t="s">
        <v>61</v>
      </c>
      <c r="D50" s="46" t="s">
        <v>192</v>
      </c>
      <c r="E50" s="52">
        <f>SUM(E51:E56)</f>
        <v>317472</v>
      </c>
      <c r="F50" s="101" t="s">
        <v>61</v>
      </c>
      <c r="G50" s="48"/>
      <c r="H50" s="48"/>
      <c r="I50" s="48"/>
      <c r="J50" s="48"/>
    </row>
    <row r="51" spans="1:10" s="30" customFormat="1" ht="13.8" x14ac:dyDescent="0.25">
      <c r="A51" s="75"/>
      <c r="B51" s="96"/>
      <c r="C51" s="102"/>
      <c r="D51" s="49" t="s">
        <v>193</v>
      </c>
      <c r="E51" s="50">
        <f t="shared" ref="E51:E56" si="4">SUM(E72,E107,E149,E163)</f>
        <v>17872</v>
      </c>
      <c r="F51" s="102"/>
      <c r="G51" s="48"/>
      <c r="H51" s="48"/>
      <c r="I51" s="48"/>
      <c r="J51" s="48"/>
    </row>
    <row r="52" spans="1:10" s="30" customFormat="1" ht="13.8" x14ac:dyDescent="0.25">
      <c r="A52" s="75"/>
      <c r="B52" s="96"/>
      <c r="C52" s="102"/>
      <c r="D52" s="49" t="s">
        <v>194</v>
      </c>
      <c r="E52" s="50">
        <f t="shared" si="4"/>
        <v>42356</v>
      </c>
      <c r="F52" s="102"/>
      <c r="G52" s="48"/>
      <c r="H52" s="48"/>
      <c r="I52" s="48"/>
      <c r="J52" s="48"/>
    </row>
    <row r="53" spans="1:10" s="30" customFormat="1" ht="13.8" x14ac:dyDescent="0.25">
      <c r="A53" s="75"/>
      <c r="B53" s="96"/>
      <c r="C53" s="102"/>
      <c r="D53" s="49" t="s">
        <v>195</v>
      </c>
      <c r="E53" s="50">
        <f t="shared" si="4"/>
        <v>119532</v>
      </c>
      <c r="F53" s="102"/>
      <c r="G53" s="48"/>
      <c r="H53" s="48"/>
      <c r="I53" s="48"/>
      <c r="J53" s="48"/>
    </row>
    <row r="54" spans="1:10" s="30" customFormat="1" ht="13.8" x14ac:dyDescent="0.25">
      <c r="A54" s="75"/>
      <c r="B54" s="96"/>
      <c r="C54" s="102"/>
      <c r="D54" s="49" t="s">
        <v>196</v>
      </c>
      <c r="E54" s="50">
        <f t="shared" si="4"/>
        <v>45904</v>
      </c>
      <c r="F54" s="102"/>
      <c r="G54" s="48"/>
      <c r="H54" s="48"/>
      <c r="I54" s="48"/>
      <c r="J54" s="48"/>
    </row>
    <row r="55" spans="1:10" s="30" customFormat="1" ht="13.8" x14ac:dyDescent="0.25">
      <c r="A55" s="75"/>
      <c r="B55" s="96"/>
      <c r="C55" s="102"/>
      <c r="D55" s="49" t="s">
        <v>197</v>
      </c>
      <c r="E55" s="50">
        <f t="shared" si="4"/>
        <v>45904</v>
      </c>
      <c r="F55" s="102"/>
      <c r="G55" s="48"/>
      <c r="H55" s="48"/>
      <c r="I55" s="48"/>
      <c r="J55" s="48"/>
    </row>
    <row r="56" spans="1:10" s="30" customFormat="1" ht="13.8" x14ac:dyDescent="0.25">
      <c r="A56" s="75"/>
      <c r="B56" s="97"/>
      <c r="C56" s="103"/>
      <c r="D56" s="51" t="s">
        <v>198</v>
      </c>
      <c r="E56" s="50">
        <f t="shared" si="4"/>
        <v>45904</v>
      </c>
      <c r="F56" s="103"/>
      <c r="G56" s="48"/>
      <c r="H56" s="48"/>
      <c r="I56" s="48"/>
      <c r="J56" s="48"/>
    </row>
    <row r="57" spans="1:10" s="30" customFormat="1" ht="14.25" customHeight="1" x14ac:dyDescent="0.25">
      <c r="A57" s="75"/>
      <c r="B57" s="95" t="s">
        <v>8</v>
      </c>
      <c r="C57" s="101" t="s">
        <v>61</v>
      </c>
      <c r="D57" s="46" t="s">
        <v>192</v>
      </c>
      <c r="E57" s="52">
        <f>SUM(E58:E63)</f>
        <v>49938</v>
      </c>
      <c r="F57" s="101" t="s">
        <v>61</v>
      </c>
      <c r="G57" s="48"/>
      <c r="H57" s="48"/>
      <c r="I57" s="48"/>
      <c r="J57" s="48"/>
    </row>
    <row r="58" spans="1:10" s="30" customFormat="1" ht="13.8" x14ac:dyDescent="0.25">
      <c r="A58" s="75"/>
      <c r="B58" s="96"/>
      <c r="C58" s="102"/>
      <c r="D58" s="49" t="s">
        <v>193</v>
      </c>
      <c r="E58" s="50">
        <f t="shared" ref="E58:E63" si="5">SUM(E79,E114,E128)</f>
        <v>22979</v>
      </c>
      <c r="F58" s="102"/>
      <c r="G58" s="48"/>
      <c r="H58" s="48"/>
      <c r="I58" s="48"/>
      <c r="J58" s="48"/>
    </row>
    <row r="59" spans="1:10" s="30" customFormat="1" ht="13.8" x14ac:dyDescent="0.25">
      <c r="A59" s="75"/>
      <c r="B59" s="96"/>
      <c r="C59" s="102"/>
      <c r="D59" s="49" t="s">
        <v>194</v>
      </c>
      <c r="E59" s="50">
        <f t="shared" si="5"/>
        <v>26959</v>
      </c>
      <c r="F59" s="102"/>
      <c r="G59" s="48"/>
      <c r="H59" s="48"/>
      <c r="I59" s="48"/>
      <c r="J59" s="48"/>
    </row>
    <row r="60" spans="1:10" s="30" customFormat="1" ht="13.8" x14ac:dyDescent="0.25">
      <c r="A60" s="75"/>
      <c r="B60" s="96"/>
      <c r="C60" s="102"/>
      <c r="D60" s="49" t="s">
        <v>195</v>
      </c>
      <c r="E60" s="50">
        <f t="shared" si="5"/>
        <v>0</v>
      </c>
      <c r="F60" s="102"/>
      <c r="G60" s="48"/>
      <c r="H60" s="48"/>
      <c r="I60" s="48"/>
      <c r="J60" s="48"/>
    </row>
    <row r="61" spans="1:10" s="30" customFormat="1" ht="13.8" x14ac:dyDescent="0.25">
      <c r="A61" s="75"/>
      <c r="B61" s="96"/>
      <c r="C61" s="102"/>
      <c r="D61" s="49" t="s">
        <v>196</v>
      </c>
      <c r="E61" s="50">
        <f t="shared" si="5"/>
        <v>0</v>
      </c>
      <c r="F61" s="102"/>
      <c r="G61" s="48"/>
      <c r="H61" s="48"/>
      <c r="I61" s="48"/>
      <c r="J61" s="48"/>
    </row>
    <row r="62" spans="1:10" s="30" customFormat="1" ht="13.8" x14ac:dyDescent="0.25">
      <c r="A62" s="75"/>
      <c r="B62" s="96"/>
      <c r="C62" s="102"/>
      <c r="D62" s="49" t="s">
        <v>197</v>
      </c>
      <c r="E62" s="50">
        <f t="shared" si="5"/>
        <v>0</v>
      </c>
      <c r="F62" s="102"/>
      <c r="G62" s="48"/>
      <c r="H62" s="48"/>
      <c r="I62" s="48"/>
      <c r="J62" s="48"/>
    </row>
    <row r="63" spans="1:10" s="30" customFormat="1" ht="13.8" x14ac:dyDescent="0.25">
      <c r="A63" s="76"/>
      <c r="B63" s="97"/>
      <c r="C63" s="103"/>
      <c r="D63" s="51" t="s">
        <v>198</v>
      </c>
      <c r="E63" s="50">
        <f t="shared" si="5"/>
        <v>0</v>
      </c>
      <c r="F63" s="103"/>
      <c r="G63" s="48"/>
      <c r="H63" s="48"/>
      <c r="I63" s="48"/>
      <c r="J63" s="48"/>
    </row>
    <row r="64" spans="1:10" s="30" customFormat="1" ht="14.25" customHeight="1" x14ac:dyDescent="0.25">
      <c r="A64" s="74" t="s">
        <v>143</v>
      </c>
      <c r="B64" s="95" t="s">
        <v>191</v>
      </c>
      <c r="C64" s="101" t="s">
        <v>61</v>
      </c>
      <c r="D64" s="46" t="s">
        <v>192</v>
      </c>
      <c r="E64" s="52">
        <f>SUM(E65:E70)</f>
        <v>5119</v>
      </c>
      <c r="F64" s="101" t="s">
        <v>61</v>
      </c>
      <c r="G64" s="48"/>
      <c r="H64" s="48"/>
      <c r="I64" s="48"/>
      <c r="J64" s="48"/>
    </row>
    <row r="65" spans="1:10" s="30" customFormat="1" ht="13.8" x14ac:dyDescent="0.25">
      <c r="A65" s="75"/>
      <c r="B65" s="96"/>
      <c r="C65" s="102"/>
      <c r="D65" s="49" t="s">
        <v>193</v>
      </c>
      <c r="E65" s="50">
        <f t="shared" ref="E65:E70" si="6">SUM(E72,E79)</f>
        <v>1139</v>
      </c>
      <c r="F65" s="102"/>
      <c r="G65" s="48"/>
      <c r="H65" s="48"/>
      <c r="I65" s="48"/>
      <c r="J65" s="48"/>
    </row>
    <row r="66" spans="1:10" s="30" customFormat="1" ht="13.8" x14ac:dyDescent="0.25">
      <c r="A66" s="75"/>
      <c r="B66" s="96"/>
      <c r="C66" s="102"/>
      <c r="D66" s="49" t="s">
        <v>194</v>
      </c>
      <c r="E66" s="50">
        <f t="shared" si="6"/>
        <v>3980</v>
      </c>
      <c r="F66" s="102"/>
      <c r="G66" s="48"/>
      <c r="H66" s="48"/>
      <c r="I66" s="48"/>
      <c r="J66" s="48"/>
    </row>
    <row r="67" spans="1:10" s="30" customFormat="1" ht="13.8" x14ac:dyDescent="0.25">
      <c r="A67" s="75"/>
      <c r="B67" s="96"/>
      <c r="C67" s="102"/>
      <c r="D67" s="49" t="s">
        <v>195</v>
      </c>
      <c r="E67" s="50">
        <f t="shared" si="6"/>
        <v>0</v>
      </c>
      <c r="F67" s="102"/>
      <c r="G67" s="48"/>
      <c r="H67" s="48"/>
      <c r="I67" s="48"/>
      <c r="J67" s="48"/>
    </row>
    <row r="68" spans="1:10" s="30" customFormat="1" ht="13.8" x14ac:dyDescent="0.25">
      <c r="A68" s="75"/>
      <c r="B68" s="96"/>
      <c r="C68" s="102"/>
      <c r="D68" s="49" t="s">
        <v>196</v>
      </c>
      <c r="E68" s="50">
        <f t="shared" si="6"/>
        <v>0</v>
      </c>
      <c r="F68" s="102"/>
      <c r="G68" s="48"/>
      <c r="H68" s="48"/>
      <c r="I68" s="48"/>
      <c r="J68" s="48"/>
    </row>
    <row r="69" spans="1:10" s="30" customFormat="1" ht="13.8" x14ac:dyDescent="0.25">
      <c r="A69" s="75"/>
      <c r="B69" s="96"/>
      <c r="C69" s="102"/>
      <c r="D69" s="49" t="s">
        <v>197</v>
      </c>
      <c r="E69" s="50">
        <f t="shared" si="6"/>
        <v>0</v>
      </c>
      <c r="F69" s="102"/>
      <c r="G69" s="48"/>
      <c r="H69" s="48"/>
      <c r="I69" s="48"/>
      <c r="J69" s="48"/>
    </row>
    <row r="70" spans="1:10" s="30" customFormat="1" ht="13.8" x14ac:dyDescent="0.25">
      <c r="A70" s="75"/>
      <c r="B70" s="97"/>
      <c r="C70" s="103"/>
      <c r="D70" s="51" t="s">
        <v>198</v>
      </c>
      <c r="E70" s="50">
        <f t="shared" si="6"/>
        <v>0</v>
      </c>
      <c r="F70" s="103"/>
      <c r="G70" s="48"/>
      <c r="H70" s="48"/>
      <c r="I70" s="48"/>
      <c r="J70" s="48"/>
    </row>
    <row r="71" spans="1:10" s="30" customFormat="1" ht="14.25" customHeight="1" x14ac:dyDescent="0.25">
      <c r="A71" s="75"/>
      <c r="B71" s="95" t="s">
        <v>33</v>
      </c>
      <c r="C71" s="98" t="s">
        <v>148</v>
      </c>
      <c r="D71" s="46" t="s">
        <v>192</v>
      </c>
      <c r="E71" s="52">
        <f>SUM(E72:E77)</f>
        <v>1139</v>
      </c>
      <c r="F71" s="101" t="s">
        <v>61</v>
      </c>
      <c r="G71" s="48"/>
      <c r="H71" s="48"/>
      <c r="I71" s="48"/>
      <c r="J71" s="48"/>
    </row>
    <row r="72" spans="1:10" s="30" customFormat="1" ht="13.8" x14ac:dyDescent="0.25">
      <c r="A72" s="75"/>
      <c r="B72" s="96"/>
      <c r="C72" s="99"/>
      <c r="D72" s="49" t="s">
        <v>193</v>
      </c>
      <c r="E72" s="50">
        <v>1139</v>
      </c>
      <c r="F72" s="102"/>
      <c r="G72" s="48"/>
      <c r="H72" s="48"/>
      <c r="I72" s="48"/>
      <c r="J72" s="48"/>
    </row>
    <row r="73" spans="1:10" s="30" customFormat="1" ht="13.8" x14ac:dyDescent="0.25">
      <c r="A73" s="75"/>
      <c r="B73" s="96"/>
      <c r="C73" s="99"/>
      <c r="D73" s="49" t="s">
        <v>194</v>
      </c>
      <c r="E73" s="50">
        <v>0</v>
      </c>
      <c r="F73" s="102"/>
      <c r="G73" s="48"/>
      <c r="H73" s="48"/>
      <c r="I73" s="48"/>
      <c r="J73" s="48"/>
    </row>
    <row r="74" spans="1:10" s="30" customFormat="1" ht="13.8" x14ac:dyDescent="0.25">
      <c r="A74" s="75"/>
      <c r="B74" s="96"/>
      <c r="C74" s="99"/>
      <c r="D74" s="49" t="s">
        <v>195</v>
      </c>
      <c r="E74" s="50">
        <v>0</v>
      </c>
      <c r="F74" s="102"/>
      <c r="G74" s="48"/>
      <c r="H74" s="48"/>
      <c r="I74" s="48"/>
      <c r="J74" s="48"/>
    </row>
    <row r="75" spans="1:10" s="30" customFormat="1" ht="13.8" x14ac:dyDescent="0.25">
      <c r="A75" s="75"/>
      <c r="B75" s="96"/>
      <c r="C75" s="99"/>
      <c r="D75" s="49" t="s">
        <v>196</v>
      </c>
      <c r="E75" s="50">
        <v>0</v>
      </c>
      <c r="F75" s="102"/>
      <c r="G75" s="48"/>
      <c r="H75" s="48"/>
      <c r="I75" s="48"/>
      <c r="J75" s="48"/>
    </row>
    <row r="76" spans="1:10" s="30" customFormat="1" ht="13.8" x14ac:dyDescent="0.25">
      <c r="A76" s="75"/>
      <c r="B76" s="96"/>
      <c r="C76" s="99"/>
      <c r="D76" s="49" t="s">
        <v>197</v>
      </c>
      <c r="E76" s="50">
        <v>0</v>
      </c>
      <c r="F76" s="102"/>
      <c r="G76" s="48"/>
      <c r="H76" s="48"/>
      <c r="I76" s="48"/>
      <c r="J76" s="48"/>
    </row>
    <row r="77" spans="1:10" s="30" customFormat="1" ht="13.8" x14ac:dyDescent="0.25">
      <c r="A77" s="75"/>
      <c r="B77" s="97"/>
      <c r="C77" s="100"/>
      <c r="D77" s="51" t="s">
        <v>198</v>
      </c>
      <c r="E77" s="53">
        <v>0</v>
      </c>
      <c r="F77" s="103"/>
      <c r="G77" s="48"/>
      <c r="H77" s="48"/>
      <c r="I77" s="48"/>
      <c r="J77" s="48"/>
    </row>
    <row r="78" spans="1:10" s="30" customFormat="1" ht="14.25" customHeight="1" x14ac:dyDescent="0.25">
      <c r="A78" s="75"/>
      <c r="B78" s="95" t="s">
        <v>8</v>
      </c>
      <c r="C78" s="98" t="s">
        <v>148</v>
      </c>
      <c r="D78" s="46" t="s">
        <v>192</v>
      </c>
      <c r="E78" s="52">
        <f>SUM(E79:E84)</f>
        <v>3980</v>
      </c>
      <c r="F78" s="101" t="s">
        <v>61</v>
      </c>
      <c r="G78" s="48"/>
      <c r="H78" s="48"/>
      <c r="I78" s="48"/>
      <c r="J78" s="48"/>
    </row>
    <row r="79" spans="1:10" s="30" customFormat="1" ht="13.8" x14ac:dyDescent="0.25">
      <c r="A79" s="75"/>
      <c r="B79" s="96"/>
      <c r="C79" s="99"/>
      <c r="D79" s="49" t="s">
        <v>193</v>
      </c>
      <c r="E79" s="50">
        <v>0</v>
      </c>
      <c r="F79" s="102"/>
      <c r="G79" s="48"/>
      <c r="H79" s="48"/>
      <c r="I79" s="48"/>
      <c r="J79" s="48"/>
    </row>
    <row r="80" spans="1:10" s="30" customFormat="1" ht="13.8" x14ac:dyDescent="0.25">
      <c r="A80" s="75"/>
      <c r="B80" s="96"/>
      <c r="C80" s="99"/>
      <c r="D80" s="49" t="s">
        <v>194</v>
      </c>
      <c r="E80" s="50">
        <v>3980</v>
      </c>
      <c r="F80" s="102"/>
      <c r="G80" s="48"/>
      <c r="H80" s="48"/>
      <c r="I80" s="48"/>
      <c r="J80" s="48"/>
    </row>
    <row r="81" spans="1:10" s="30" customFormat="1" ht="13.8" x14ac:dyDescent="0.25">
      <c r="A81" s="75"/>
      <c r="B81" s="96"/>
      <c r="C81" s="99"/>
      <c r="D81" s="49" t="s">
        <v>195</v>
      </c>
      <c r="E81" s="50">
        <v>0</v>
      </c>
      <c r="F81" s="102"/>
      <c r="G81" s="48"/>
      <c r="H81" s="48"/>
      <c r="I81" s="48"/>
      <c r="J81" s="48"/>
    </row>
    <row r="82" spans="1:10" s="30" customFormat="1" ht="13.8" x14ac:dyDescent="0.25">
      <c r="A82" s="75"/>
      <c r="B82" s="96"/>
      <c r="C82" s="99"/>
      <c r="D82" s="49" t="s">
        <v>196</v>
      </c>
      <c r="E82" s="50">
        <v>0</v>
      </c>
      <c r="F82" s="102"/>
      <c r="G82" s="48"/>
      <c r="H82" s="48"/>
      <c r="I82" s="48"/>
      <c r="J82" s="48"/>
    </row>
    <row r="83" spans="1:10" s="30" customFormat="1" ht="13.8" x14ac:dyDescent="0.25">
      <c r="A83" s="75"/>
      <c r="B83" s="96"/>
      <c r="C83" s="99"/>
      <c r="D83" s="49" t="s">
        <v>197</v>
      </c>
      <c r="E83" s="50">
        <v>0</v>
      </c>
      <c r="F83" s="102"/>
      <c r="G83" s="48"/>
      <c r="H83" s="48"/>
      <c r="I83" s="48"/>
      <c r="J83" s="48"/>
    </row>
    <row r="84" spans="1:10" s="30" customFormat="1" ht="13.8" x14ac:dyDescent="0.25">
      <c r="A84" s="76"/>
      <c r="B84" s="97"/>
      <c r="C84" s="100"/>
      <c r="D84" s="51" t="s">
        <v>198</v>
      </c>
      <c r="E84" s="53">
        <v>0</v>
      </c>
      <c r="F84" s="103"/>
      <c r="G84" s="48"/>
      <c r="H84" s="48"/>
      <c r="I84" s="48"/>
      <c r="J84" s="48"/>
    </row>
    <row r="85" spans="1:10" s="30" customFormat="1" ht="14.25" customHeight="1" x14ac:dyDescent="0.25">
      <c r="A85" s="74" t="s">
        <v>144</v>
      </c>
      <c r="B85" s="95" t="s">
        <v>191</v>
      </c>
      <c r="C85" s="101" t="s">
        <v>61</v>
      </c>
      <c r="D85" s="46" t="s">
        <v>192</v>
      </c>
      <c r="E85" s="52">
        <f>SUM(E86:E91)</f>
        <v>9673</v>
      </c>
      <c r="F85" s="101" t="s">
        <v>61</v>
      </c>
      <c r="G85" s="48"/>
      <c r="H85" s="48"/>
      <c r="I85" s="48"/>
      <c r="J85" s="48"/>
    </row>
    <row r="86" spans="1:10" s="30" customFormat="1" ht="13.8" x14ac:dyDescent="0.25">
      <c r="A86" s="75"/>
      <c r="B86" s="96"/>
      <c r="C86" s="102"/>
      <c r="D86" s="49" t="s">
        <v>193</v>
      </c>
      <c r="E86" s="50">
        <f t="shared" ref="E86:E91" si="7">SUM(E93)</f>
        <v>9673</v>
      </c>
      <c r="F86" s="102"/>
      <c r="G86" s="48"/>
      <c r="H86" s="48"/>
      <c r="I86" s="48"/>
      <c r="J86" s="48"/>
    </row>
    <row r="87" spans="1:10" s="30" customFormat="1" ht="13.8" x14ac:dyDescent="0.25">
      <c r="A87" s="75"/>
      <c r="B87" s="96"/>
      <c r="C87" s="102"/>
      <c r="D87" s="49" t="s">
        <v>194</v>
      </c>
      <c r="E87" s="50">
        <f t="shared" si="7"/>
        <v>0</v>
      </c>
      <c r="F87" s="102"/>
      <c r="G87" s="48"/>
      <c r="H87" s="48"/>
      <c r="I87" s="48"/>
      <c r="J87" s="48"/>
    </row>
    <row r="88" spans="1:10" s="30" customFormat="1" ht="13.8" x14ac:dyDescent="0.25">
      <c r="A88" s="75"/>
      <c r="B88" s="96"/>
      <c r="C88" s="102"/>
      <c r="D88" s="49" t="s">
        <v>195</v>
      </c>
      <c r="E88" s="50">
        <f t="shared" si="7"/>
        <v>0</v>
      </c>
      <c r="F88" s="102"/>
      <c r="G88" s="48"/>
      <c r="H88" s="48"/>
      <c r="I88" s="48"/>
      <c r="J88" s="48"/>
    </row>
    <row r="89" spans="1:10" s="30" customFormat="1" ht="13.8" x14ac:dyDescent="0.25">
      <c r="A89" s="75"/>
      <c r="B89" s="96"/>
      <c r="C89" s="102"/>
      <c r="D89" s="49" t="s">
        <v>196</v>
      </c>
      <c r="E89" s="50">
        <f t="shared" si="7"/>
        <v>0</v>
      </c>
      <c r="F89" s="102"/>
      <c r="G89" s="48"/>
      <c r="H89" s="48"/>
      <c r="I89" s="48"/>
      <c r="J89" s="48"/>
    </row>
    <row r="90" spans="1:10" s="30" customFormat="1" ht="13.8" x14ac:dyDescent="0.25">
      <c r="A90" s="75"/>
      <c r="B90" s="96"/>
      <c r="C90" s="102"/>
      <c r="D90" s="49" t="s">
        <v>197</v>
      </c>
      <c r="E90" s="50">
        <f t="shared" si="7"/>
        <v>0</v>
      </c>
      <c r="F90" s="102"/>
      <c r="G90" s="48"/>
      <c r="H90" s="48"/>
      <c r="I90" s="48"/>
      <c r="J90" s="48"/>
    </row>
    <row r="91" spans="1:10" s="30" customFormat="1" ht="13.8" x14ac:dyDescent="0.25">
      <c r="A91" s="75"/>
      <c r="B91" s="97"/>
      <c r="C91" s="103"/>
      <c r="D91" s="51" t="s">
        <v>198</v>
      </c>
      <c r="E91" s="50">
        <f t="shared" si="7"/>
        <v>0</v>
      </c>
      <c r="F91" s="103"/>
      <c r="G91" s="48"/>
      <c r="H91" s="48"/>
      <c r="I91" s="48"/>
      <c r="J91" s="48"/>
    </row>
    <row r="92" spans="1:10" s="30" customFormat="1" ht="14.25" customHeight="1" x14ac:dyDescent="0.25">
      <c r="A92" s="75"/>
      <c r="B92" s="95" t="s">
        <v>5</v>
      </c>
      <c r="C92" s="98" t="s">
        <v>185</v>
      </c>
      <c r="D92" s="46" t="s">
        <v>192</v>
      </c>
      <c r="E92" s="52">
        <f>SUM(E93:E98)</f>
        <v>9673</v>
      </c>
      <c r="F92" s="101" t="s">
        <v>61</v>
      </c>
      <c r="G92" s="48"/>
      <c r="H92" s="48"/>
      <c r="I92" s="48"/>
      <c r="J92" s="48"/>
    </row>
    <row r="93" spans="1:10" s="30" customFormat="1" ht="13.8" x14ac:dyDescent="0.25">
      <c r="A93" s="75"/>
      <c r="B93" s="96"/>
      <c r="C93" s="99"/>
      <c r="D93" s="49" t="s">
        <v>193</v>
      </c>
      <c r="E93" s="50">
        <v>9673</v>
      </c>
      <c r="F93" s="102"/>
      <c r="G93" s="48"/>
      <c r="H93" s="48"/>
      <c r="I93" s="48"/>
      <c r="J93" s="48"/>
    </row>
    <row r="94" spans="1:10" s="30" customFormat="1" ht="13.8" x14ac:dyDescent="0.25">
      <c r="A94" s="75"/>
      <c r="B94" s="96"/>
      <c r="C94" s="99"/>
      <c r="D94" s="49" t="s">
        <v>194</v>
      </c>
      <c r="E94" s="50">
        <v>0</v>
      </c>
      <c r="F94" s="102"/>
      <c r="G94" s="48"/>
      <c r="H94" s="48"/>
      <c r="I94" s="48"/>
      <c r="J94" s="48"/>
    </row>
    <row r="95" spans="1:10" s="30" customFormat="1" ht="13.8" x14ac:dyDescent="0.25">
      <c r="A95" s="75"/>
      <c r="B95" s="96"/>
      <c r="C95" s="99"/>
      <c r="D95" s="49" t="s">
        <v>195</v>
      </c>
      <c r="E95" s="50">
        <v>0</v>
      </c>
      <c r="F95" s="102"/>
      <c r="G95" s="48"/>
      <c r="H95" s="48"/>
      <c r="I95" s="48"/>
      <c r="J95" s="48"/>
    </row>
    <row r="96" spans="1:10" s="30" customFormat="1" ht="13.8" x14ac:dyDescent="0.25">
      <c r="A96" s="75"/>
      <c r="B96" s="96"/>
      <c r="C96" s="99"/>
      <c r="D96" s="49" t="s">
        <v>196</v>
      </c>
      <c r="E96" s="50">
        <v>0</v>
      </c>
      <c r="F96" s="102"/>
      <c r="G96" s="48"/>
      <c r="H96" s="48"/>
      <c r="I96" s="48"/>
      <c r="J96" s="48"/>
    </row>
    <row r="97" spans="1:10" s="30" customFormat="1" ht="13.8" x14ac:dyDescent="0.25">
      <c r="A97" s="75"/>
      <c r="B97" s="96"/>
      <c r="C97" s="99"/>
      <c r="D97" s="49" t="s">
        <v>197</v>
      </c>
      <c r="E97" s="50">
        <v>0</v>
      </c>
      <c r="F97" s="102"/>
      <c r="G97" s="48"/>
      <c r="H97" s="48"/>
      <c r="I97" s="48"/>
      <c r="J97" s="48"/>
    </row>
    <row r="98" spans="1:10" s="30" customFormat="1" ht="13.8" x14ac:dyDescent="0.25">
      <c r="A98" s="76"/>
      <c r="B98" s="97"/>
      <c r="C98" s="100"/>
      <c r="D98" s="51" t="s">
        <v>198</v>
      </c>
      <c r="E98" s="53">
        <v>0</v>
      </c>
      <c r="F98" s="103"/>
      <c r="G98" s="48"/>
      <c r="H98" s="48"/>
      <c r="I98" s="48"/>
      <c r="J98" s="48"/>
    </row>
    <row r="99" spans="1:10" s="30" customFormat="1" ht="14.25" customHeight="1" x14ac:dyDescent="0.25">
      <c r="A99" s="74" t="s">
        <v>145</v>
      </c>
      <c r="B99" s="95" t="s">
        <v>191</v>
      </c>
      <c r="C99" s="101" t="s">
        <v>61</v>
      </c>
      <c r="D99" s="46" t="s">
        <v>192</v>
      </c>
      <c r="E99" s="47">
        <f>SUM(E100:E105)</f>
        <v>300761</v>
      </c>
      <c r="F99" s="101" t="s">
        <v>61</v>
      </c>
      <c r="G99" s="48"/>
      <c r="H99" s="48"/>
      <c r="I99" s="48"/>
      <c r="J99" s="48"/>
    </row>
    <row r="100" spans="1:10" s="30" customFormat="1" ht="13.8" x14ac:dyDescent="0.25">
      <c r="A100" s="75"/>
      <c r="B100" s="96"/>
      <c r="C100" s="102"/>
      <c r="D100" s="49" t="s">
        <v>193</v>
      </c>
      <c r="E100" s="50">
        <f t="shared" ref="E100:E105" si="8">SUM(E107,E114)</f>
        <v>39712</v>
      </c>
      <c r="F100" s="102"/>
      <c r="G100" s="48"/>
      <c r="H100" s="48"/>
      <c r="I100" s="48"/>
      <c r="J100" s="48"/>
    </row>
    <row r="101" spans="1:10" s="30" customFormat="1" ht="13.8" x14ac:dyDescent="0.25">
      <c r="A101" s="75"/>
      <c r="B101" s="96"/>
      <c r="C101" s="102"/>
      <c r="D101" s="49" t="s">
        <v>194</v>
      </c>
      <c r="E101" s="50">
        <f t="shared" si="8"/>
        <v>65335</v>
      </c>
      <c r="F101" s="102"/>
      <c r="G101" s="48"/>
      <c r="H101" s="48"/>
      <c r="I101" s="48"/>
      <c r="J101" s="48"/>
    </row>
    <row r="102" spans="1:10" s="30" customFormat="1" ht="13.8" x14ac:dyDescent="0.25">
      <c r="A102" s="75"/>
      <c r="B102" s="96"/>
      <c r="C102" s="102"/>
      <c r="D102" s="49" t="s">
        <v>195</v>
      </c>
      <c r="E102" s="50">
        <f t="shared" si="8"/>
        <v>58002</v>
      </c>
      <c r="F102" s="102"/>
      <c r="G102" s="48"/>
      <c r="H102" s="48"/>
      <c r="I102" s="48"/>
      <c r="J102" s="48"/>
    </row>
    <row r="103" spans="1:10" s="30" customFormat="1" ht="13.8" x14ac:dyDescent="0.25">
      <c r="A103" s="75"/>
      <c r="B103" s="96"/>
      <c r="C103" s="102"/>
      <c r="D103" s="49" t="s">
        <v>196</v>
      </c>
      <c r="E103" s="50">
        <f t="shared" si="8"/>
        <v>45904</v>
      </c>
      <c r="F103" s="102"/>
      <c r="G103" s="48"/>
      <c r="H103" s="48"/>
      <c r="I103" s="48"/>
      <c r="J103" s="48"/>
    </row>
    <row r="104" spans="1:10" s="30" customFormat="1" ht="13.8" x14ac:dyDescent="0.25">
      <c r="A104" s="75"/>
      <c r="B104" s="96"/>
      <c r="C104" s="102"/>
      <c r="D104" s="49" t="s">
        <v>197</v>
      </c>
      <c r="E104" s="50">
        <f t="shared" si="8"/>
        <v>45904</v>
      </c>
      <c r="F104" s="102"/>
      <c r="G104" s="48"/>
      <c r="H104" s="48"/>
      <c r="I104" s="48"/>
      <c r="J104" s="48"/>
    </row>
    <row r="105" spans="1:10" s="30" customFormat="1" ht="13.8" x14ac:dyDescent="0.25">
      <c r="A105" s="75"/>
      <c r="B105" s="97"/>
      <c r="C105" s="103"/>
      <c r="D105" s="51" t="s">
        <v>198</v>
      </c>
      <c r="E105" s="50">
        <f t="shared" si="8"/>
        <v>45904</v>
      </c>
      <c r="F105" s="103"/>
      <c r="G105" s="48"/>
      <c r="H105" s="48"/>
      <c r="I105" s="48"/>
      <c r="J105" s="48"/>
    </row>
    <row r="106" spans="1:10" s="30" customFormat="1" ht="14.25" customHeight="1" x14ac:dyDescent="0.25">
      <c r="A106" s="75"/>
      <c r="B106" s="95" t="s">
        <v>33</v>
      </c>
      <c r="C106" s="98" t="s">
        <v>185</v>
      </c>
      <c r="D106" s="46" t="s">
        <v>192</v>
      </c>
      <c r="E106" s="52">
        <f>SUM(E107:E112)</f>
        <v>254803</v>
      </c>
      <c r="F106" s="101" t="s">
        <v>61</v>
      </c>
      <c r="G106" s="48"/>
      <c r="H106" s="48"/>
      <c r="I106" s="48"/>
      <c r="J106" s="48"/>
    </row>
    <row r="107" spans="1:10" s="30" customFormat="1" ht="13.8" x14ac:dyDescent="0.25">
      <c r="A107" s="75"/>
      <c r="B107" s="96"/>
      <c r="C107" s="99"/>
      <c r="D107" s="49" t="s">
        <v>193</v>
      </c>
      <c r="E107" s="50">
        <v>16733</v>
      </c>
      <c r="F107" s="102"/>
      <c r="G107" s="48"/>
      <c r="H107" s="48"/>
      <c r="I107" s="48"/>
      <c r="J107" s="48"/>
    </row>
    <row r="108" spans="1:10" s="30" customFormat="1" ht="13.8" x14ac:dyDescent="0.25">
      <c r="A108" s="75"/>
      <c r="B108" s="96"/>
      <c r="C108" s="99"/>
      <c r="D108" s="49" t="s">
        <v>194</v>
      </c>
      <c r="E108" s="50">
        <v>42356</v>
      </c>
      <c r="F108" s="102"/>
      <c r="G108" s="48"/>
      <c r="H108" s="48"/>
      <c r="I108" s="48"/>
      <c r="J108" s="48"/>
    </row>
    <row r="109" spans="1:10" s="30" customFormat="1" ht="13.8" x14ac:dyDescent="0.25">
      <c r="A109" s="75"/>
      <c r="B109" s="96"/>
      <c r="C109" s="99"/>
      <c r="D109" s="49" t="s">
        <v>195</v>
      </c>
      <c r="E109" s="50">
        <v>58002</v>
      </c>
      <c r="F109" s="102"/>
      <c r="G109" s="48"/>
      <c r="H109" s="48"/>
      <c r="I109" s="48"/>
      <c r="J109" s="48"/>
    </row>
    <row r="110" spans="1:10" s="30" customFormat="1" ht="13.8" x14ac:dyDescent="0.25">
      <c r="A110" s="75"/>
      <c r="B110" s="96"/>
      <c r="C110" s="99"/>
      <c r="D110" s="49" t="s">
        <v>196</v>
      </c>
      <c r="E110" s="50">
        <v>45904</v>
      </c>
      <c r="F110" s="102"/>
      <c r="G110" s="48"/>
      <c r="H110" s="48"/>
      <c r="I110" s="48"/>
      <c r="J110" s="48"/>
    </row>
    <row r="111" spans="1:10" s="30" customFormat="1" ht="13.8" x14ac:dyDescent="0.25">
      <c r="A111" s="75"/>
      <c r="B111" s="96"/>
      <c r="C111" s="99"/>
      <c r="D111" s="49" t="s">
        <v>197</v>
      </c>
      <c r="E111" s="50">
        <v>45904</v>
      </c>
      <c r="F111" s="102"/>
      <c r="G111" s="48"/>
      <c r="H111" s="48"/>
      <c r="I111" s="48"/>
      <c r="J111" s="48"/>
    </row>
    <row r="112" spans="1:10" s="30" customFormat="1" ht="13.8" x14ac:dyDescent="0.25">
      <c r="A112" s="75"/>
      <c r="B112" s="97"/>
      <c r="C112" s="100"/>
      <c r="D112" s="51" t="s">
        <v>198</v>
      </c>
      <c r="E112" s="53">
        <v>45904</v>
      </c>
      <c r="F112" s="103"/>
      <c r="G112" s="48"/>
      <c r="H112" s="48"/>
      <c r="I112" s="48"/>
      <c r="J112" s="48"/>
    </row>
    <row r="113" spans="1:10" s="30" customFormat="1" ht="14.25" customHeight="1" x14ac:dyDescent="0.25">
      <c r="A113" s="75"/>
      <c r="B113" s="95" t="s">
        <v>8</v>
      </c>
      <c r="C113" s="98" t="s">
        <v>185</v>
      </c>
      <c r="D113" s="46" t="s">
        <v>192</v>
      </c>
      <c r="E113" s="52">
        <f>SUM(E114:E119)</f>
        <v>45958</v>
      </c>
      <c r="F113" s="101" t="s">
        <v>61</v>
      </c>
      <c r="G113" s="48"/>
      <c r="H113" s="48"/>
      <c r="I113" s="48"/>
      <c r="J113" s="48"/>
    </row>
    <row r="114" spans="1:10" s="30" customFormat="1" ht="13.8" x14ac:dyDescent="0.25">
      <c r="A114" s="75"/>
      <c r="B114" s="96"/>
      <c r="C114" s="99"/>
      <c r="D114" s="49" t="s">
        <v>193</v>
      </c>
      <c r="E114" s="50">
        <v>22979</v>
      </c>
      <c r="F114" s="102"/>
      <c r="G114" s="48"/>
      <c r="H114" s="48"/>
      <c r="I114" s="48"/>
      <c r="J114" s="48"/>
    </row>
    <row r="115" spans="1:10" s="30" customFormat="1" ht="13.8" x14ac:dyDescent="0.25">
      <c r="A115" s="75"/>
      <c r="B115" s="96"/>
      <c r="C115" s="99"/>
      <c r="D115" s="49" t="s">
        <v>194</v>
      </c>
      <c r="E115" s="50">
        <v>22979</v>
      </c>
      <c r="F115" s="102"/>
      <c r="G115" s="48"/>
      <c r="H115" s="48"/>
      <c r="I115" s="48"/>
      <c r="J115" s="48"/>
    </row>
    <row r="116" spans="1:10" s="30" customFormat="1" ht="13.8" x14ac:dyDescent="0.25">
      <c r="A116" s="75"/>
      <c r="B116" s="96"/>
      <c r="C116" s="99"/>
      <c r="D116" s="49" t="s">
        <v>195</v>
      </c>
      <c r="E116" s="50">
        <v>0</v>
      </c>
      <c r="F116" s="102"/>
      <c r="G116" s="48"/>
      <c r="H116" s="48"/>
      <c r="I116" s="48"/>
      <c r="J116" s="48"/>
    </row>
    <row r="117" spans="1:10" s="30" customFormat="1" ht="13.8" x14ac:dyDescent="0.25">
      <c r="A117" s="75"/>
      <c r="B117" s="96"/>
      <c r="C117" s="99"/>
      <c r="D117" s="49" t="s">
        <v>196</v>
      </c>
      <c r="E117" s="50">
        <v>0</v>
      </c>
      <c r="F117" s="102"/>
      <c r="G117" s="48"/>
      <c r="H117" s="48"/>
      <c r="I117" s="48"/>
      <c r="J117" s="48"/>
    </row>
    <row r="118" spans="1:10" s="30" customFormat="1" ht="13.8" x14ac:dyDescent="0.25">
      <c r="A118" s="75"/>
      <c r="B118" s="96"/>
      <c r="C118" s="99"/>
      <c r="D118" s="49" t="s">
        <v>197</v>
      </c>
      <c r="E118" s="50">
        <v>0</v>
      </c>
      <c r="F118" s="102"/>
      <c r="G118" s="48"/>
      <c r="H118" s="48"/>
      <c r="I118" s="48"/>
      <c r="J118" s="48"/>
    </row>
    <row r="119" spans="1:10" s="30" customFormat="1" ht="13.8" x14ac:dyDescent="0.25">
      <c r="A119" s="76"/>
      <c r="B119" s="97"/>
      <c r="C119" s="100"/>
      <c r="D119" s="51" t="s">
        <v>198</v>
      </c>
      <c r="E119" s="53">
        <v>0</v>
      </c>
      <c r="F119" s="103"/>
      <c r="G119" s="48"/>
      <c r="H119" s="48"/>
      <c r="I119" s="48"/>
      <c r="J119" s="48"/>
    </row>
    <row r="120" spans="1:10" s="30" customFormat="1" ht="14.25" customHeight="1" x14ac:dyDescent="0.25">
      <c r="A120" s="74" t="s">
        <v>146</v>
      </c>
      <c r="B120" s="95" t="s">
        <v>191</v>
      </c>
      <c r="C120" s="101" t="s">
        <v>61</v>
      </c>
      <c r="D120" s="46" t="s">
        <v>192</v>
      </c>
      <c r="E120" s="52">
        <f>SUM(E121:E126)</f>
        <v>0</v>
      </c>
      <c r="F120" s="101" t="s">
        <v>61</v>
      </c>
      <c r="G120" s="48"/>
      <c r="H120" s="48"/>
      <c r="I120" s="48"/>
      <c r="J120" s="48"/>
    </row>
    <row r="121" spans="1:10" s="30" customFormat="1" ht="13.8" x14ac:dyDescent="0.25">
      <c r="A121" s="75"/>
      <c r="B121" s="96"/>
      <c r="C121" s="102"/>
      <c r="D121" s="49" t="s">
        <v>193</v>
      </c>
      <c r="E121" s="50">
        <f t="shared" ref="E121:E126" si="9">SUM(E128)</f>
        <v>0</v>
      </c>
      <c r="F121" s="102"/>
      <c r="G121" s="48"/>
      <c r="H121" s="48"/>
      <c r="I121" s="48"/>
      <c r="J121" s="48"/>
    </row>
    <row r="122" spans="1:10" s="30" customFormat="1" ht="13.8" x14ac:dyDescent="0.25">
      <c r="A122" s="75"/>
      <c r="B122" s="96"/>
      <c r="C122" s="102"/>
      <c r="D122" s="49" t="s">
        <v>194</v>
      </c>
      <c r="E122" s="50">
        <f t="shared" si="9"/>
        <v>0</v>
      </c>
      <c r="F122" s="102"/>
      <c r="G122" s="48"/>
      <c r="H122" s="48"/>
      <c r="I122" s="48"/>
      <c r="J122" s="48"/>
    </row>
    <row r="123" spans="1:10" s="30" customFormat="1" ht="13.8" x14ac:dyDescent="0.25">
      <c r="A123" s="75"/>
      <c r="B123" s="96"/>
      <c r="C123" s="102"/>
      <c r="D123" s="49" t="s">
        <v>195</v>
      </c>
      <c r="E123" s="50">
        <f t="shared" si="9"/>
        <v>0</v>
      </c>
      <c r="F123" s="102"/>
      <c r="G123" s="48"/>
      <c r="H123" s="48"/>
      <c r="I123" s="48"/>
      <c r="J123" s="48"/>
    </row>
    <row r="124" spans="1:10" s="30" customFormat="1" ht="13.8" x14ac:dyDescent="0.25">
      <c r="A124" s="75"/>
      <c r="B124" s="96"/>
      <c r="C124" s="102"/>
      <c r="D124" s="49" t="s">
        <v>196</v>
      </c>
      <c r="E124" s="50">
        <f t="shared" si="9"/>
        <v>0</v>
      </c>
      <c r="F124" s="102"/>
      <c r="G124" s="48"/>
      <c r="H124" s="48"/>
      <c r="I124" s="48"/>
      <c r="J124" s="48"/>
    </row>
    <row r="125" spans="1:10" s="30" customFormat="1" ht="13.8" x14ac:dyDescent="0.25">
      <c r="A125" s="75"/>
      <c r="B125" s="96"/>
      <c r="C125" s="102"/>
      <c r="D125" s="49" t="s">
        <v>197</v>
      </c>
      <c r="E125" s="50">
        <f t="shared" si="9"/>
        <v>0</v>
      </c>
      <c r="F125" s="102"/>
      <c r="G125" s="48"/>
      <c r="H125" s="48"/>
      <c r="I125" s="48"/>
      <c r="J125" s="48"/>
    </row>
    <row r="126" spans="1:10" s="30" customFormat="1" ht="13.8" x14ac:dyDescent="0.25">
      <c r="A126" s="75"/>
      <c r="B126" s="97"/>
      <c r="C126" s="103"/>
      <c r="D126" s="51" t="s">
        <v>198</v>
      </c>
      <c r="E126" s="50">
        <f t="shared" si="9"/>
        <v>0</v>
      </c>
      <c r="F126" s="103"/>
      <c r="G126" s="48"/>
      <c r="H126" s="48"/>
      <c r="I126" s="48"/>
      <c r="J126" s="48"/>
    </row>
    <row r="127" spans="1:10" s="30" customFormat="1" ht="14.25" customHeight="1" x14ac:dyDescent="0.25">
      <c r="A127" s="75"/>
      <c r="B127" s="95" t="s">
        <v>8</v>
      </c>
      <c r="C127" s="101" t="s">
        <v>61</v>
      </c>
      <c r="D127" s="46" t="s">
        <v>192</v>
      </c>
      <c r="E127" s="52">
        <f>SUM(E128:E133)</f>
        <v>0</v>
      </c>
      <c r="F127" s="101" t="s">
        <v>61</v>
      </c>
      <c r="G127" s="48"/>
      <c r="H127" s="48"/>
      <c r="I127" s="48"/>
      <c r="J127" s="48"/>
    </row>
    <row r="128" spans="1:10" s="30" customFormat="1" ht="13.8" x14ac:dyDescent="0.25">
      <c r="A128" s="75"/>
      <c r="B128" s="96"/>
      <c r="C128" s="102"/>
      <c r="D128" s="49" t="s">
        <v>193</v>
      </c>
      <c r="E128" s="50">
        <v>0</v>
      </c>
      <c r="F128" s="102"/>
      <c r="G128" s="48"/>
      <c r="H128" s="48"/>
      <c r="I128" s="48"/>
      <c r="J128" s="48"/>
    </row>
    <row r="129" spans="1:10" s="30" customFormat="1" ht="13.8" x14ac:dyDescent="0.25">
      <c r="A129" s="75"/>
      <c r="B129" s="96"/>
      <c r="C129" s="102"/>
      <c r="D129" s="49" t="s">
        <v>194</v>
      </c>
      <c r="E129" s="50">
        <v>0</v>
      </c>
      <c r="F129" s="102"/>
      <c r="G129" s="48"/>
      <c r="H129" s="48"/>
      <c r="I129" s="48"/>
      <c r="J129" s="48"/>
    </row>
    <row r="130" spans="1:10" s="30" customFormat="1" ht="13.8" x14ac:dyDescent="0.25">
      <c r="A130" s="75"/>
      <c r="B130" s="96"/>
      <c r="C130" s="102"/>
      <c r="D130" s="49" t="s">
        <v>195</v>
      </c>
      <c r="E130" s="50">
        <v>0</v>
      </c>
      <c r="F130" s="102"/>
      <c r="G130" s="48"/>
      <c r="H130" s="48"/>
      <c r="I130" s="48"/>
      <c r="J130" s="48"/>
    </row>
    <row r="131" spans="1:10" s="30" customFormat="1" ht="13.8" x14ac:dyDescent="0.25">
      <c r="A131" s="75"/>
      <c r="B131" s="96"/>
      <c r="C131" s="102"/>
      <c r="D131" s="49" t="s">
        <v>196</v>
      </c>
      <c r="E131" s="50">
        <v>0</v>
      </c>
      <c r="F131" s="102"/>
      <c r="G131" s="48"/>
      <c r="H131" s="48"/>
      <c r="I131" s="48"/>
      <c r="J131" s="48"/>
    </row>
    <row r="132" spans="1:10" s="30" customFormat="1" ht="13.8" x14ac:dyDescent="0.25">
      <c r="A132" s="75"/>
      <c r="B132" s="96"/>
      <c r="C132" s="102"/>
      <c r="D132" s="49" t="s">
        <v>197</v>
      </c>
      <c r="E132" s="50">
        <v>0</v>
      </c>
      <c r="F132" s="102"/>
      <c r="G132" s="48"/>
      <c r="H132" s="48"/>
      <c r="I132" s="48"/>
      <c r="J132" s="48"/>
    </row>
    <row r="133" spans="1:10" s="30" customFormat="1" ht="13.8" x14ac:dyDescent="0.25">
      <c r="A133" s="76"/>
      <c r="B133" s="97"/>
      <c r="C133" s="103"/>
      <c r="D133" s="51" t="s">
        <v>198</v>
      </c>
      <c r="E133" s="53">
        <v>0</v>
      </c>
      <c r="F133" s="103"/>
      <c r="G133" s="48"/>
      <c r="H133" s="48"/>
      <c r="I133" s="48"/>
      <c r="J133" s="48"/>
    </row>
    <row r="134" spans="1:10" s="30" customFormat="1" ht="14.25" customHeight="1" x14ac:dyDescent="0.25">
      <c r="A134" s="74" t="s">
        <v>212</v>
      </c>
      <c r="B134" s="95" t="s">
        <v>191</v>
      </c>
      <c r="C134" s="101" t="s">
        <v>61</v>
      </c>
      <c r="D134" s="46" t="s">
        <v>192</v>
      </c>
      <c r="E134" s="52">
        <f>SUM(E135:E140)</f>
        <v>16323</v>
      </c>
      <c r="F134" s="101" t="s">
        <v>61</v>
      </c>
      <c r="G134" s="48"/>
      <c r="H134" s="48"/>
      <c r="I134" s="48"/>
      <c r="J134" s="48"/>
    </row>
    <row r="135" spans="1:10" s="30" customFormat="1" ht="13.8" x14ac:dyDescent="0.25">
      <c r="A135" s="75"/>
      <c r="B135" s="96"/>
      <c r="C135" s="102"/>
      <c r="D135" s="49" t="s">
        <v>193</v>
      </c>
      <c r="E135" s="50">
        <f t="shared" ref="E135:E140" si="10">SUM(E142,E149)</f>
        <v>0</v>
      </c>
      <c r="F135" s="102"/>
      <c r="G135" s="48"/>
      <c r="H135" s="48"/>
      <c r="I135" s="48"/>
      <c r="J135" s="48"/>
    </row>
    <row r="136" spans="1:10" s="30" customFormat="1" ht="13.8" x14ac:dyDescent="0.25">
      <c r="A136" s="75"/>
      <c r="B136" s="96"/>
      <c r="C136" s="102"/>
      <c r="D136" s="49" t="s">
        <v>194</v>
      </c>
      <c r="E136" s="50">
        <f t="shared" si="10"/>
        <v>0</v>
      </c>
      <c r="F136" s="102"/>
      <c r="G136" s="48"/>
      <c r="H136" s="48"/>
      <c r="I136" s="48"/>
      <c r="J136" s="48"/>
    </row>
    <row r="137" spans="1:10" s="30" customFormat="1" ht="13.8" x14ac:dyDescent="0.25">
      <c r="A137" s="75"/>
      <c r="B137" s="96"/>
      <c r="C137" s="102"/>
      <c r="D137" s="49" t="s">
        <v>195</v>
      </c>
      <c r="E137" s="50">
        <f t="shared" si="10"/>
        <v>16323</v>
      </c>
      <c r="F137" s="102"/>
      <c r="G137" s="48"/>
      <c r="H137" s="48"/>
      <c r="I137" s="48"/>
      <c r="J137" s="48"/>
    </row>
    <row r="138" spans="1:10" s="30" customFormat="1" ht="13.8" x14ac:dyDescent="0.25">
      <c r="A138" s="75"/>
      <c r="B138" s="96"/>
      <c r="C138" s="102"/>
      <c r="D138" s="49" t="s">
        <v>196</v>
      </c>
      <c r="E138" s="50">
        <f t="shared" si="10"/>
        <v>0</v>
      </c>
      <c r="F138" s="102"/>
      <c r="G138" s="48"/>
      <c r="H138" s="48"/>
      <c r="I138" s="48"/>
      <c r="J138" s="48"/>
    </row>
    <row r="139" spans="1:10" s="30" customFormat="1" ht="13.8" x14ac:dyDescent="0.25">
      <c r="A139" s="75"/>
      <c r="B139" s="96"/>
      <c r="C139" s="102"/>
      <c r="D139" s="49" t="s">
        <v>197</v>
      </c>
      <c r="E139" s="50">
        <f t="shared" si="10"/>
        <v>0</v>
      </c>
      <c r="F139" s="102"/>
      <c r="G139" s="48"/>
      <c r="H139" s="48"/>
      <c r="I139" s="48"/>
      <c r="J139" s="48"/>
    </row>
    <row r="140" spans="1:10" s="30" customFormat="1" ht="13.8" x14ac:dyDescent="0.25">
      <c r="A140" s="75"/>
      <c r="B140" s="97"/>
      <c r="C140" s="103"/>
      <c r="D140" s="51" t="s">
        <v>198</v>
      </c>
      <c r="E140" s="50">
        <f t="shared" si="10"/>
        <v>0</v>
      </c>
      <c r="F140" s="103"/>
      <c r="G140" s="48"/>
      <c r="H140" s="48"/>
      <c r="I140" s="48"/>
      <c r="J140" s="48"/>
    </row>
    <row r="141" spans="1:10" s="30" customFormat="1" ht="14.25" customHeight="1" x14ac:dyDescent="0.25">
      <c r="A141" s="75"/>
      <c r="B141" s="95" t="s">
        <v>5</v>
      </c>
      <c r="C141" s="98" t="s">
        <v>185</v>
      </c>
      <c r="D141" s="46" t="s">
        <v>192</v>
      </c>
      <c r="E141" s="52">
        <f>SUM(E142:E147)</f>
        <v>15507</v>
      </c>
      <c r="F141" s="101" t="s">
        <v>61</v>
      </c>
      <c r="G141" s="48"/>
      <c r="H141" s="48"/>
      <c r="I141" s="48"/>
      <c r="J141" s="48"/>
    </row>
    <row r="142" spans="1:10" s="30" customFormat="1" ht="13.8" x14ac:dyDescent="0.25">
      <c r="A142" s="75"/>
      <c r="B142" s="96"/>
      <c r="C142" s="99"/>
      <c r="D142" s="49" t="s">
        <v>193</v>
      </c>
      <c r="E142" s="50">
        <v>0</v>
      </c>
      <c r="F142" s="102"/>
      <c r="G142" s="48"/>
      <c r="H142" s="48"/>
      <c r="I142" s="48"/>
      <c r="J142" s="48"/>
    </row>
    <row r="143" spans="1:10" s="30" customFormat="1" ht="13.8" x14ac:dyDescent="0.25">
      <c r="A143" s="75"/>
      <c r="B143" s="96"/>
      <c r="C143" s="99"/>
      <c r="D143" s="49" t="s">
        <v>194</v>
      </c>
      <c r="E143" s="50">
        <v>0</v>
      </c>
      <c r="F143" s="102"/>
      <c r="G143" s="48"/>
      <c r="H143" s="48"/>
      <c r="I143" s="48"/>
      <c r="J143" s="48"/>
    </row>
    <row r="144" spans="1:10" s="30" customFormat="1" ht="13.8" x14ac:dyDescent="0.25">
      <c r="A144" s="75"/>
      <c r="B144" s="96"/>
      <c r="C144" s="99"/>
      <c r="D144" s="49" t="s">
        <v>195</v>
      </c>
      <c r="E144" s="50">
        <v>15507</v>
      </c>
      <c r="F144" s="102"/>
      <c r="G144" s="48"/>
      <c r="H144" s="48"/>
      <c r="I144" s="48"/>
      <c r="J144" s="48"/>
    </row>
    <row r="145" spans="1:10" s="30" customFormat="1" ht="13.8" x14ac:dyDescent="0.25">
      <c r="A145" s="75"/>
      <c r="B145" s="96"/>
      <c r="C145" s="99"/>
      <c r="D145" s="49" t="s">
        <v>196</v>
      </c>
      <c r="E145" s="50">
        <v>0</v>
      </c>
      <c r="F145" s="102"/>
      <c r="G145" s="48"/>
      <c r="H145" s="48"/>
      <c r="I145" s="48"/>
      <c r="J145" s="48"/>
    </row>
    <row r="146" spans="1:10" s="30" customFormat="1" ht="13.8" x14ac:dyDescent="0.25">
      <c r="A146" s="75"/>
      <c r="B146" s="96"/>
      <c r="C146" s="99"/>
      <c r="D146" s="49" t="s">
        <v>197</v>
      </c>
      <c r="E146" s="50">
        <v>0</v>
      </c>
      <c r="F146" s="102"/>
      <c r="G146" s="48"/>
      <c r="H146" s="48"/>
      <c r="I146" s="48"/>
      <c r="J146" s="48"/>
    </row>
    <row r="147" spans="1:10" s="30" customFormat="1" ht="13.8" x14ac:dyDescent="0.25">
      <c r="A147" s="75"/>
      <c r="B147" s="97"/>
      <c r="C147" s="100"/>
      <c r="D147" s="51" t="s">
        <v>198</v>
      </c>
      <c r="E147" s="53">
        <v>0</v>
      </c>
      <c r="F147" s="103"/>
      <c r="G147" s="48"/>
      <c r="H147" s="48"/>
      <c r="I147" s="48"/>
      <c r="J147" s="48"/>
    </row>
    <row r="148" spans="1:10" s="30" customFormat="1" ht="14.25" customHeight="1" x14ac:dyDescent="0.25">
      <c r="A148" s="75"/>
      <c r="B148" s="95" t="s">
        <v>33</v>
      </c>
      <c r="C148" s="98" t="s">
        <v>185</v>
      </c>
      <c r="D148" s="46" t="s">
        <v>192</v>
      </c>
      <c r="E148" s="52">
        <f>SUM(E149:E154)</f>
        <v>816</v>
      </c>
      <c r="F148" s="101" t="s">
        <v>61</v>
      </c>
      <c r="G148" s="48"/>
      <c r="H148" s="48"/>
      <c r="I148" s="48"/>
      <c r="J148" s="48"/>
    </row>
    <row r="149" spans="1:10" s="30" customFormat="1" ht="13.8" x14ac:dyDescent="0.25">
      <c r="A149" s="75"/>
      <c r="B149" s="96"/>
      <c r="C149" s="99"/>
      <c r="D149" s="49" t="s">
        <v>193</v>
      </c>
      <c r="E149" s="50">
        <v>0</v>
      </c>
      <c r="F149" s="102"/>
      <c r="G149" s="48"/>
      <c r="H149" s="48"/>
      <c r="I149" s="48"/>
      <c r="J149" s="48"/>
    </row>
    <row r="150" spans="1:10" s="30" customFormat="1" ht="13.8" x14ac:dyDescent="0.25">
      <c r="A150" s="75"/>
      <c r="B150" s="96"/>
      <c r="C150" s="99"/>
      <c r="D150" s="49" t="s">
        <v>194</v>
      </c>
      <c r="E150" s="50">
        <v>0</v>
      </c>
      <c r="F150" s="102"/>
      <c r="G150" s="48"/>
      <c r="H150" s="48"/>
      <c r="I150" s="48"/>
      <c r="J150" s="48"/>
    </row>
    <row r="151" spans="1:10" s="30" customFormat="1" ht="13.8" x14ac:dyDescent="0.25">
      <c r="A151" s="75"/>
      <c r="B151" s="96"/>
      <c r="C151" s="99"/>
      <c r="D151" s="49" t="s">
        <v>195</v>
      </c>
      <c r="E151" s="50">
        <v>816</v>
      </c>
      <c r="F151" s="102"/>
      <c r="G151" s="48"/>
      <c r="H151" s="48"/>
      <c r="I151" s="48"/>
      <c r="J151" s="48"/>
    </row>
    <row r="152" spans="1:10" s="30" customFormat="1" ht="13.8" x14ac:dyDescent="0.25">
      <c r="A152" s="75"/>
      <c r="B152" s="96"/>
      <c r="C152" s="99"/>
      <c r="D152" s="49" t="s">
        <v>196</v>
      </c>
      <c r="E152" s="50">
        <v>0</v>
      </c>
      <c r="F152" s="102"/>
      <c r="G152" s="48"/>
      <c r="H152" s="48"/>
      <c r="I152" s="48"/>
      <c r="J152" s="48"/>
    </row>
    <row r="153" spans="1:10" s="30" customFormat="1" ht="13.8" x14ac:dyDescent="0.25">
      <c r="A153" s="75"/>
      <c r="B153" s="96"/>
      <c r="C153" s="99"/>
      <c r="D153" s="49" t="s">
        <v>197</v>
      </c>
      <c r="E153" s="50">
        <v>0</v>
      </c>
      <c r="F153" s="102"/>
      <c r="G153" s="48"/>
      <c r="H153" s="48"/>
      <c r="I153" s="48"/>
      <c r="J153" s="48"/>
    </row>
    <row r="154" spans="1:10" s="30" customFormat="1" ht="13.8" x14ac:dyDescent="0.25">
      <c r="A154" s="76"/>
      <c r="B154" s="97"/>
      <c r="C154" s="100"/>
      <c r="D154" s="51" t="s">
        <v>198</v>
      </c>
      <c r="E154" s="53">
        <v>0</v>
      </c>
      <c r="F154" s="103"/>
      <c r="G154" s="48"/>
      <c r="H154" s="48"/>
      <c r="I154" s="48"/>
      <c r="J154" s="48"/>
    </row>
    <row r="155" spans="1:10" s="30" customFormat="1" ht="14.25" customHeight="1" x14ac:dyDescent="0.25">
      <c r="A155" s="104" t="s">
        <v>213</v>
      </c>
      <c r="B155" s="95" t="s">
        <v>191</v>
      </c>
      <c r="C155" s="101" t="s">
        <v>61</v>
      </c>
      <c r="D155" s="46" t="s">
        <v>192</v>
      </c>
      <c r="E155" s="52">
        <f>SUM(E156:E161)</f>
        <v>60714</v>
      </c>
      <c r="F155" s="101" t="s">
        <v>61</v>
      </c>
      <c r="G155" s="48"/>
      <c r="H155" s="48"/>
      <c r="I155" s="48"/>
      <c r="J155" s="48"/>
    </row>
    <row r="156" spans="1:10" s="30" customFormat="1" ht="13.8" x14ac:dyDescent="0.25">
      <c r="A156" s="75"/>
      <c r="B156" s="96"/>
      <c r="C156" s="102"/>
      <c r="D156" s="49" t="s">
        <v>193</v>
      </c>
      <c r="E156" s="50">
        <f t="shared" ref="E156:E161" si="11">SUM(E163)</f>
        <v>0</v>
      </c>
      <c r="F156" s="102"/>
      <c r="G156" s="48"/>
      <c r="H156" s="48"/>
      <c r="I156" s="48"/>
      <c r="J156" s="48"/>
    </row>
    <row r="157" spans="1:10" s="30" customFormat="1" ht="13.8" x14ac:dyDescent="0.25">
      <c r="A157" s="75"/>
      <c r="B157" s="96"/>
      <c r="C157" s="102"/>
      <c r="D157" s="49" t="s">
        <v>194</v>
      </c>
      <c r="E157" s="50">
        <f>SUM(E164)</f>
        <v>0</v>
      </c>
      <c r="F157" s="102"/>
      <c r="G157" s="48"/>
      <c r="H157" s="48"/>
      <c r="I157" s="48"/>
      <c r="J157" s="48"/>
    </row>
    <row r="158" spans="1:10" s="30" customFormat="1" ht="13.8" x14ac:dyDescent="0.25">
      <c r="A158" s="75"/>
      <c r="B158" s="96"/>
      <c r="C158" s="102"/>
      <c r="D158" s="49" t="s">
        <v>195</v>
      </c>
      <c r="E158" s="50">
        <f>SUM(E165)</f>
        <v>60714</v>
      </c>
      <c r="F158" s="102"/>
      <c r="G158" s="48"/>
      <c r="H158" s="48"/>
      <c r="I158" s="48"/>
      <c r="J158" s="48"/>
    </row>
    <row r="159" spans="1:10" s="30" customFormat="1" ht="13.8" x14ac:dyDescent="0.25">
      <c r="A159" s="75"/>
      <c r="B159" s="96"/>
      <c r="C159" s="102"/>
      <c r="D159" s="49" t="s">
        <v>196</v>
      </c>
      <c r="E159" s="50">
        <f t="shared" si="11"/>
        <v>0</v>
      </c>
      <c r="F159" s="102"/>
      <c r="G159" s="48"/>
      <c r="H159" s="48"/>
      <c r="I159" s="48"/>
      <c r="J159" s="48"/>
    </row>
    <row r="160" spans="1:10" s="30" customFormat="1" ht="13.8" x14ac:dyDescent="0.25">
      <c r="A160" s="75"/>
      <c r="B160" s="96"/>
      <c r="C160" s="102"/>
      <c r="D160" s="49" t="s">
        <v>197</v>
      </c>
      <c r="E160" s="50">
        <f t="shared" si="11"/>
        <v>0</v>
      </c>
      <c r="F160" s="102"/>
      <c r="G160" s="48"/>
      <c r="H160" s="48"/>
      <c r="I160" s="48"/>
      <c r="J160" s="48"/>
    </row>
    <row r="161" spans="1:10" s="30" customFormat="1" ht="13.8" x14ac:dyDescent="0.25">
      <c r="A161" s="75"/>
      <c r="B161" s="97"/>
      <c r="C161" s="103"/>
      <c r="D161" s="51" t="s">
        <v>198</v>
      </c>
      <c r="E161" s="50">
        <f t="shared" si="11"/>
        <v>0</v>
      </c>
      <c r="F161" s="103"/>
      <c r="G161" s="48"/>
      <c r="H161" s="48"/>
      <c r="I161" s="48"/>
      <c r="J161" s="48"/>
    </row>
    <row r="162" spans="1:10" s="30" customFormat="1" ht="14.25" customHeight="1" x14ac:dyDescent="0.25">
      <c r="A162" s="75"/>
      <c r="B162" s="95" t="s">
        <v>33</v>
      </c>
      <c r="C162" s="98" t="s">
        <v>185</v>
      </c>
      <c r="D162" s="46" t="s">
        <v>192</v>
      </c>
      <c r="E162" s="52">
        <f>SUM(E163:E168)</f>
        <v>60714</v>
      </c>
      <c r="F162" s="101" t="s">
        <v>61</v>
      </c>
      <c r="G162" s="48"/>
      <c r="H162" s="48"/>
      <c r="I162" s="48"/>
      <c r="J162" s="48"/>
    </row>
    <row r="163" spans="1:10" s="30" customFormat="1" ht="13.8" x14ac:dyDescent="0.25">
      <c r="A163" s="75"/>
      <c r="B163" s="96"/>
      <c r="C163" s="99"/>
      <c r="D163" s="49" t="s">
        <v>193</v>
      </c>
      <c r="E163" s="50">
        <v>0</v>
      </c>
      <c r="F163" s="102"/>
      <c r="G163" s="48"/>
      <c r="H163" s="48"/>
      <c r="I163" s="48"/>
      <c r="J163" s="48"/>
    </row>
    <row r="164" spans="1:10" s="30" customFormat="1" ht="13.8" x14ac:dyDescent="0.25">
      <c r="A164" s="75"/>
      <c r="B164" s="96"/>
      <c r="C164" s="99"/>
      <c r="D164" s="49" t="s">
        <v>194</v>
      </c>
      <c r="E164" s="50">
        <v>0</v>
      </c>
      <c r="F164" s="102"/>
      <c r="G164" s="48"/>
      <c r="H164" s="48"/>
      <c r="I164" s="48"/>
      <c r="J164" s="48"/>
    </row>
    <row r="165" spans="1:10" s="30" customFormat="1" ht="13.8" x14ac:dyDescent="0.25">
      <c r="A165" s="75"/>
      <c r="B165" s="96"/>
      <c r="C165" s="99"/>
      <c r="D165" s="49" t="s">
        <v>195</v>
      </c>
      <c r="E165" s="50">
        <v>60714</v>
      </c>
      <c r="F165" s="102"/>
      <c r="G165" s="48"/>
      <c r="H165" s="48"/>
      <c r="I165" s="48"/>
      <c r="J165" s="48"/>
    </row>
    <row r="166" spans="1:10" s="30" customFormat="1" ht="13.8" x14ac:dyDescent="0.25">
      <c r="A166" s="75"/>
      <c r="B166" s="96"/>
      <c r="C166" s="99"/>
      <c r="D166" s="49" t="s">
        <v>196</v>
      </c>
      <c r="E166" s="50">
        <v>0</v>
      </c>
      <c r="F166" s="102"/>
      <c r="G166" s="48"/>
      <c r="H166" s="48"/>
      <c r="I166" s="48"/>
      <c r="J166" s="48"/>
    </row>
    <row r="167" spans="1:10" s="30" customFormat="1" ht="13.8" x14ac:dyDescent="0.25">
      <c r="A167" s="75"/>
      <c r="B167" s="96"/>
      <c r="C167" s="99"/>
      <c r="D167" s="49" t="s">
        <v>197</v>
      </c>
      <c r="E167" s="50">
        <v>0</v>
      </c>
      <c r="F167" s="102"/>
      <c r="G167" s="48"/>
      <c r="H167" s="48"/>
      <c r="I167" s="48"/>
      <c r="J167" s="48"/>
    </row>
    <row r="168" spans="1:10" s="30" customFormat="1" ht="13.8" x14ac:dyDescent="0.25">
      <c r="A168" s="76"/>
      <c r="B168" s="97"/>
      <c r="C168" s="100"/>
      <c r="D168" s="51" t="s">
        <v>198</v>
      </c>
      <c r="E168" s="53">
        <v>0</v>
      </c>
      <c r="F168" s="103"/>
      <c r="G168" s="48"/>
      <c r="H168" s="48"/>
      <c r="I168" s="48"/>
      <c r="J168" s="48"/>
    </row>
    <row r="169" spans="1:10" s="30" customFormat="1" ht="14.25" customHeight="1" x14ac:dyDescent="0.25">
      <c r="A169" s="74" t="s">
        <v>147</v>
      </c>
      <c r="B169" s="95" t="s">
        <v>191</v>
      </c>
      <c r="C169" s="101" t="s">
        <v>61</v>
      </c>
      <c r="D169" s="46" t="s">
        <v>192</v>
      </c>
      <c r="E169" s="52">
        <f>SUM(E170:E175)</f>
        <v>208640</v>
      </c>
      <c r="F169" s="101" t="s">
        <v>61</v>
      </c>
      <c r="G169" s="48"/>
      <c r="H169" s="48"/>
      <c r="I169" s="48"/>
      <c r="J169" s="48"/>
    </row>
    <row r="170" spans="1:10" s="30" customFormat="1" ht="13.8" x14ac:dyDescent="0.25">
      <c r="A170" s="75"/>
      <c r="B170" s="96"/>
      <c r="C170" s="102"/>
      <c r="D170" s="49" t="s">
        <v>193</v>
      </c>
      <c r="E170" s="50">
        <f t="shared" ref="E170:E175" si="12">SUM(E177)</f>
        <v>0</v>
      </c>
      <c r="F170" s="102"/>
      <c r="G170" s="48"/>
      <c r="H170" s="48"/>
      <c r="I170" s="48"/>
      <c r="J170" s="48"/>
    </row>
    <row r="171" spans="1:10" s="30" customFormat="1" ht="13.8" x14ac:dyDescent="0.25">
      <c r="A171" s="75"/>
      <c r="B171" s="96"/>
      <c r="C171" s="102"/>
      <c r="D171" s="49" t="s">
        <v>194</v>
      </c>
      <c r="E171" s="50">
        <f t="shared" si="12"/>
        <v>45168</v>
      </c>
      <c r="F171" s="102"/>
      <c r="G171" s="48"/>
      <c r="H171" s="48"/>
      <c r="I171" s="48"/>
      <c r="J171" s="48"/>
    </row>
    <row r="172" spans="1:10" s="30" customFormat="1" ht="13.8" x14ac:dyDescent="0.25">
      <c r="A172" s="75"/>
      <c r="B172" s="96"/>
      <c r="C172" s="102"/>
      <c r="D172" s="49" t="s">
        <v>195</v>
      </c>
      <c r="E172" s="50">
        <f t="shared" si="12"/>
        <v>48803</v>
      </c>
      <c r="F172" s="102"/>
      <c r="G172" s="48"/>
      <c r="H172" s="48"/>
      <c r="I172" s="48"/>
      <c r="J172" s="48"/>
    </row>
    <row r="173" spans="1:10" s="30" customFormat="1" ht="13.8" x14ac:dyDescent="0.25">
      <c r="A173" s="75"/>
      <c r="B173" s="96"/>
      <c r="C173" s="102"/>
      <c r="D173" s="49" t="s">
        <v>196</v>
      </c>
      <c r="E173" s="50">
        <f t="shared" si="12"/>
        <v>38223</v>
      </c>
      <c r="F173" s="102"/>
      <c r="G173" s="48"/>
      <c r="H173" s="48"/>
      <c r="I173" s="48"/>
      <c r="J173" s="48"/>
    </row>
    <row r="174" spans="1:10" s="30" customFormat="1" ht="13.8" x14ac:dyDescent="0.25">
      <c r="A174" s="75"/>
      <c r="B174" s="96"/>
      <c r="C174" s="102"/>
      <c r="D174" s="49" t="s">
        <v>197</v>
      </c>
      <c r="E174" s="50">
        <f t="shared" si="12"/>
        <v>38223</v>
      </c>
      <c r="F174" s="102"/>
      <c r="G174" s="48"/>
      <c r="H174" s="48"/>
      <c r="I174" s="48"/>
      <c r="J174" s="48"/>
    </row>
    <row r="175" spans="1:10" s="30" customFormat="1" ht="13.8" x14ac:dyDescent="0.25">
      <c r="A175" s="75"/>
      <c r="B175" s="97"/>
      <c r="C175" s="103"/>
      <c r="D175" s="51" t="s">
        <v>198</v>
      </c>
      <c r="E175" s="50">
        <f t="shared" si="12"/>
        <v>38223</v>
      </c>
      <c r="F175" s="103"/>
      <c r="G175" s="48"/>
      <c r="H175" s="48"/>
      <c r="I175" s="48"/>
      <c r="J175" s="48"/>
    </row>
    <row r="176" spans="1:10" s="30" customFormat="1" ht="14.25" customHeight="1" x14ac:dyDescent="0.25">
      <c r="A176" s="75"/>
      <c r="B176" s="95" t="s">
        <v>33</v>
      </c>
      <c r="C176" s="101" t="s">
        <v>61</v>
      </c>
      <c r="D176" s="46" t="s">
        <v>192</v>
      </c>
      <c r="E176" s="52">
        <f>SUM(E177:E182)</f>
        <v>208640</v>
      </c>
      <c r="F176" s="101" t="s">
        <v>61</v>
      </c>
      <c r="G176" s="48"/>
      <c r="H176" s="48"/>
      <c r="I176" s="48"/>
      <c r="J176" s="48"/>
    </row>
    <row r="177" spans="1:10" s="30" customFormat="1" ht="13.8" x14ac:dyDescent="0.25">
      <c r="A177" s="75"/>
      <c r="B177" s="96"/>
      <c r="C177" s="102"/>
      <c r="D177" s="49" t="s">
        <v>193</v>
      </c>
      <c r="E177" s="50">
        <f t="shared" ref="E177:E182" si="13">SUM(E191)</f>
        <v>0</v>
      </c>
      <c r="F177" s="102"/>
      <c r="G177" s="48"/>
      <c r="H177" s="48"/>
      <c r="I177" s="48"/>
      <c r="J177" s="48"/>
    </row>
    <row r="178" spans="1:10" s="30" customFormat="1" ht="13.8" x14ac:dyDescent="0.25">
      <c r="A178" s="75"/>
      <c r="B178" s="96"/>
      <c r="C178" s="102"/>
      <c r="D178" s="49" t="s">
        <v>194</v>
      </c>
      <c r="E178" s="50">
        <f t="shared" si="13"/>
        <v>45168</v>
      </c>
      <c r="F178" s="102"/>
      <c r="G178" s="48"/>
      <c r="H178" s="48"/>
      <c r="I178" s="48"/>
      <c r="J178" s="48"/>
    </row>
    <row r="179" spans="1:10" s="30" customFormat="1" ht="13.8" x14ac:dyDescent="0.25">
      <c r="A179" s="75"/>
      <c r="B179" s="96"/>
      <c r="C179" s="102"/>
      <c r="D179" s="49" t="s">
        <v>195</v>
      </c>
      <c r="E179" s="50">
        <f t="shared" si="13"/>
        <v>48803</v>
      </c>
      <c r="F179" s="102"/>
      <c r="G179" s="48"/>
      <c r="H179" s="48"/>
      <c r="I179" s="48"/>
      <c r="J179" s="48"/>
    </row>
    <row r="180" spans="1:10" s="30" customFormat="1" ht="13.8" x14ac:dyDescent="0.25">
      <c r="A180" s="75"/>
      <c r="B180" s="96"/>
      <c r="C180" s="102"/>
      <c r="D180" s="49" t="s">
        <v>196</v>
      </c>
      <c r="E180" s="50">
        <f t="shared" si="13"/>
        <v>38223</v>
      </c>
      <c r="F180" s="102"/>
      <c r="G180" s="48"/>
      <c r="H180" s="48"/>
      <c r="I180" s="48"/>
      <c r="J180" s="48"/>
    </row>
    <row r="181" spans="1:10" s="30" customFormat="1" ht="13.8" x14ac:dyDescent="0.25">
      <c r="A181" s="75"/>
      <c r="B181" s="96"/>
      <c r="C181" s="102"/>
      <c r="D181" s="49" t="s">
        <v>197</v>
      </c>
      <c r="E181" s="50">
        <f t="shared" si="13"/>
        <v>38223</v>
      </c>
      <c r="F181" s="102"/>
      <c r="G181" s="48"/>
      <c r="H181" s="48"/>
      <c r="I181" s="48"/>
      <c r="J181" s="48"/>
    </row>
    <row r="182" spans="1:10" s="30" customFormat="1" ht="13.8" x14ac:dyDescent="0.25">
      <c r="A182" s="76"/>
      <c r="B182" s="97"/>
      <c r="C182" s="103"/>
      <c r="D182" s="51" t="s">
        <v>198</v>
      </c>
      <c r="E182" s="50">
        <f t="shared" si="13"/>
        <v>38223</v>
      </c>
      <c r="F182" s="103"/>
      <c r="G182" s="48"/>
      <c r="H182" s="48"/>
      <c r="I182" s="48"/>
      <c r="J182" s="48"/>
    </row>
    <row r="183" spans="1:10" s="30" customFormat="1" ht="14.25" customHeight="1" x14ac:dyDescent="0.25">
      <c r="A183" s="74" t="s">
        <v>206</v>
      </c>
      <c r="B183" s="95" t="s">
        <v>191</v>
      </c>
      <c r="C183" s="101" t="s">
        <v>61</v>
      </c>
      <c r="D183" s="46" t="s">
        <v>192</v>
      </c>
      <c r="E183" s="52">
        <f>SUM(E184:E189)</f>
        <v>208640</v>
      </c>
      <c r="F183" s="101" t="s">
        <v>61</v>
      </c>
      <c r="G183" s="48"/>
      <c r="H183" s="48"/>
      <c r="I183" s="48"/>
      <c r="J183" s="48"/>
    </row>
    <row r="184" spans="1:10" s="30" customFormat="1" ht="13.8" x14ac:dyDescent="0.25">
      <c r="A184" s="75"/>
      <c r="B184" s="96"/>
      <c r="C184" s="102"/>
      <c r="D184" s="49" t="s">
        <v>193</v>
      </c>
      <c r="E184" s="50">
        <f t="shared" ref="E184:E189" si="14">SUM(E191)</f>
        <v>0</v>
      </c>
      <c r="F184" s="102"/>
      <c r="G184" s="48"/>
      <c r="H184" s="48"/>
      <c r="I184" s="48"/>
      <c r="J184" s="48"/>
    </row>
    <row r="185" spans="1:10" s="30" customFormat="1" ht="13.8" x14ac:dyDescent="0.25">
      <c r="A185" s="75"/>
      <c r="B185" s="96"/>
      <c r="C185" s="102"/>
      <c r="D185" s="49" t="s">
        <v>194</v>
      </c>
      <c r="E185" s="50">
        <f t="shared" si="14"/>
        <v>45168</v>
      </c>
      <c r="F185" s="102"/>
      <c r="G185" s="48"/>
      <c r="H185" s="48"/>
      <c r="I185" s="48"/>
      <c r="J185" s="48"/>
    </row>
    <row r="186" spans="1:10" s="30" customFormat="1" ht="13.8" x14ac:dyDescent="0.25">
      <c r="A186" s="75"/>
      <c r="B186" s="96"/>
      <c r="C186" s="102"/>
      <c r="D186" s="49" t="s">
        <v>195</v>
      </c>
      <c r="E186" s="50">
        <f t="shared" si="14"/>
        <v>48803</v>
      </c>
      <c r="F186" s="102"/>
      <c r="G186" s="48"/>
      <c r="H186" s="48"/>
      <c r="I186" s="48"/>
      <c r="J186" s="48"/>
    </row>
    <row r="187" spans="1:10" s="30" customFormat="1" ht="13.8" x14ac:dyDescent="0.25">
      <c r="A187" s="75"/>
      <c r="B187" s="96"/>
      <c r="C187" s="102"/>
      <c r="D187" s="49" t="s">
        <v>196</v>
      </c>
      <c r="E187" s="50">
        <f t="shared" si="14"/>
        <v>38223</v>
      </c>
      <c r="F187" s="102"/>
      <c r="G187" s="48"/>
      <c r="H187" s="48"/>
      <c r="I187" s="48"/>
      <c r="J187" s="48"/>
    </row>
    <row r="188" spans="1:10" s="30" customFormat="1" ht="13.8" x14ac:dyDescent="0.25">
      <c r="A188" s="75"/>
      <c r="B188" s="96"/>
      <c r="C188" s="102"/>
      <c r="D188" s="49" t="s">
        <v>197</v>
      </c>
      <c r="E188" s="50">
        <f t="shared" si="14"/>
        <v>38223</v>
      </c>
      <c r="F188" s="102"/>
      <c r="G188" s="48"/>
      <c r="H188" s="48"/>
      <c r="I188" s="48"/>
      <c r="J188" s="48"/>
    </row>
    <row r="189" spans="1:10" s="30" customFormat="1" ht="13.8" x14ac:dyDescent="0.25">
      <c r="A189" s="75"/>
      <c r="B189" s="97"/>
      <c r="C189" s="103"/>
      <c r="D189" s="51" t="s">
        <v>198</v>
      </c>
      <c r="E189" s="50">
        <f t="shared" si="14"/>
        <v>38223</v>
      </c>
      <c r="F189" s="103"/>
      <c r="G189" s="48"/>
      <c r="H189" s="48"/>
      <c r="I189" s="48"/>
      <c r="J189" s="48"/>
    </row>
    <row r="190" spans="1:10" s="30" customFormat="1" ht="14.25" customHeight="1" x14ac:dyDescent="0.25">
      <c r="A190" s="75"/>
      <c r="B190" s="95" t="s">
        <v>33</v>
      </c>
      <c r="C190" s="98" t="s">
        <v>185</v>
      </c>
      <c r="D190" s="46" t="s">
        <v>192</v>
      </c>
      <c r="E190" s="52">
        <f>SUM(E191:E196)</f>
        <v>208640</v>
      </c>
      <c r="F190" s="101" t="s">
        <v>61</v>
      </c>
      <c r="G190" s="48"/>
      <c r="H190" s="48"/>
      <c r="I190" s="48"/>
      <c r="J190" s="48"/>
    </row>
    <row r="191" spans="1:10" s="30" customFormat="1" ht="13.8" x14ac:dyDescent="0.25">
      <c r="A191" s="75"/>
      <c r="B191" s="96"/>
      <c r="C191" s="99"/>
      <c r="D191" s="49" t="s">
        <v>193</v>
      </c>
      <c r="E191" s="50">
        <v>0</v>
      </c>
      <c r="F191" s="102"/>
      <c r="G191" s="48"/>
      <c r="H191" s="48"/>
      <c r="I191" s="48"/>
      <c r="J191" s="48"/>
    </row>
    <row r="192" spans="1:10" s="30" customFormat="1" ht="13.8" x14ac:dyDescent="0.25">
      <c r="A192" s="75"/>
      <c r="B192" s="96"/>
      <c r="C192" s="99"/>
      <c r="D192" s="49" t="s">
        <v>194</v>
      </c>
      <c r="E192" s="50">
        <v>45168</v>
      </c>
      <c r="F192" s="102"/>
      <c r="G192" s="48"/>
      <c r="H192" s="48"/>
      <c r="I192" s="48"/>
      <c r="J192" s="48"/>
    </row>
    <row r="193" spans="1:10" s="30" customFormat="1" ht="13.8" x14ac:dyDescent="0.25">
      <c r="A193" s="75"/>
      <c r="B193" s="96"/>
      <c r="C193" s="99"/>
      <c r="D193" s="49" t="s">
        <v>195</v>
      </c>
      <c r="E193" s="50">
        <v>48803</v>
      </c>
      <c r="F193" s="102"/>
      <c r="G193" s="48"/>
      <c r="H193" s="48"/>
      <c r="I193" s="48"/>
      <c r="J193" s="48"/>
    </row>
    <row r="194" spans="1:10" s="30" customFormat="1" ht="13.8" x14ac:dyDescent="0.25">
      <c r="A194" s="75"/>
      <c r="B194" s="96"/>
      <c r="C194" s="99"/>
      <c r="D194" s="49" t="s">
        <v>196</v>
      </c>
      <c r="E194" s="50">
        <v>38223</v>
      </c>
      <c r="F194" s="102"/>
      <c r="G194" s="48"/>
      <c r="H194" s="48"/>
      <c r="I194" s="48"/>
      <c r="J194" s="48"/>
    </row>
    <row r="195" spans="1:10" s="30" customFormat="1" ht="13.8" x14ac:dyDescent="0.25">
      <c r="A195" s="75"/>
      <c r="B195" s="96"/>
      <c r="C195" s="99"/>
      <c r="D195" s="49" t="s">
        <v>197</v>
      </c>
      <c r="E195" s="50">
        <v>38223</v>
      </c>
      <c r="F195" s="102"/>
      <c r="G195" s="48"/>
      <c r="H195" s="48"/>
      <c r="I195" s="48"/>
      <c r="J195" s="48"/>
    </row>
    <row r="196" spans="1:10" s="30" customFormat="1" ht="13.8" x14ac:dyDescent="0.25">
      <c r="A196" s="76"/>
      <c r="B196" s="97"/>
      <c r="C196" s="100"/>
      <c r="D196" s="51" t="s">
        <v>198</v>
      </c>
      <c r="E196" s="53">
        <v>38223</v>
      </c>
      <c r="F196" s="103"/>
      <c r="G196" s="48"/>
      <c r="H196" s="48"/>
      <c r="I196" s="48"/>
      <c r="J196" s="48"/>
    </row>
  </sheetData>
  <mergeCells count="101">
    <mergeCell ref="A99:A119"/>
    <mergeCell ref="A1:F1"/>
    <mergeCell ref="A2:F2"/>
    <mergeCell ref="A3:F3"/>
    <mergeCell ref="F5:F6"/>
    <mergeCell ref="F29:F35"/>
    <mergeCell ref="B85:B91"/>
    <mergeCell ref="A5:A6"/>
    <mergeCell ref="D5:E6"/>
    <mergeCell ref="D7:E7"/>
    <mergeCell ref="A8:A21"/>
    <mergeCell ref="B8:B14"/>
    <mergeCell ref="C8:C14"/>
    <mergeCell ref="B5:B6"/>
    <mergeCell ref="C5:C6"/>
    <mergeCell ref="F8:F14"/>
    <mergeCell ref="B15:B21"/>
    <mergeCell ref="C15:C21"/>
    <mergeCell ref="F15:F21"/>
    <mergeCell ref="A22:A35"/>
    <mergeCell ref="B22:B28"/>
    <mergeCell ref="C22:C28"/>
    <mergeCell ref="F22:F28"/>
    <mergeCell ref="B29:B35"/>
    <mergeCell ref="C29:C35"/>
    <mergeCell ref="F36:F42"/>
    <mergeCell ref="B43:B49"/>
    <mergeCell ref="C43:C49"/>
    <mergeCell ref="F43:F49"/>
    <mergeCell ref="B50:B56"/>
    <mergeCell ref="C50:C56"/>
    <mergeCell ref="F50:F56"/>
    <mergeCell ref="B57:B63"/>
    <mergeCell ref="C57:C63"/>
    <mergeCell ref="F57:F63"/>
    <mergeCell ref="A36:A63"/>
    <mergeCell ref="B78:B84"/>
    <mergeCell ref="C78:C84"/>
    <mergeCell ref="F78:F84"/>
    <mergeCell ref="A64:A84"/>
    <mergeCell ref="B36:B42"/>
    <mergeCell ref="C36:C42"/>
    <mergeCell ref="B64:B70"/>
    <mergeCell ref="C64:C70"/>
    <mergeCell ref="F64:F70"/>
    <mergeCell ref="B71:B77"/>
    <mergeCell ref="C71:C77"/>
    <mergeCell ref="F71:F77"/>
    <mergeCell ref="C85:C91"/>
    <mergeCell ref="F85:F91"/>
    <mergeCell ref="B92:B98"/>
    <mergeCell ref="C92:C98"/>
    <mergeCell ref="F92:F98"/>
    <mergeCell ref="A85:A98"/>
    <mergeCell ref="B99:B105"/>
    <mergeCell ref="C99:C105"/>
    <mergeCell ref="F99:F105"/>
    <mergeCell ref="B106:B112"/>
    <mergeCell ref="C106:C112"/>
    <mergeCell ref="F106:F112"/>
    <mergeCell ref="B113:B119"/>
    <mergeCell ref="C113:C119"/>
    <mergeCell ref="F113:F119"/>
    <mergeCell ref="A120:A133"/>
    <mergeCell ref="B120:B126"/>
    <mergeCell ref="C120:C126"/>
    <mergeCell ref="F120:F126"/>
    <mergeCell ref="B127:B133"/>
    <mergeCell ref="C127:C133"/>
    <mergeCell ref="F127:F133"/>
    <mergeCell ref="A169:A182"/>
    <mergeCell ref="B169:B175"/>
    <mergeCell ref="C169:C175"/>
    <mergeCell ref="F169:F175"/>
    <mergeCell ref="B176:B182"/>
    <mergeCell ref="C176:C182"/>
    <mergeCell ref="F176:F182"/>
    <mergeCell ref="A183:A196"/>
    <mergeCell ref="B183:B189"/>
    <mergeCell ref="C183:C189"/>
    <mergeCell ref="F183:F189"/>
    <mergeCell ref="B190:B196"/>
    <mergeCell ref="C190:C196"/>
    <mergeCell ref="F190:F196"/>
    <mergeCell ref="F162:F168"/>
    <mergeCell ref="B134:B140"/>
    <mergeCell ref="C134:C140"/>
    <mergeCell ref="F134:F140"/>
    <mergeCell ref="B141:B147"/>
    <mergeCell ref="C141:C147"/>
    <mergeCell ref="F141:F147"/>
    <mergeCell ref="B148:B154"/>
    <mergeCell ref="C148:C154"/>
    <mergeCell ref="F148:F154"/>
    <mergeCell ref="A134:A154"/>
    <mergeCell ref="A155:A168"/>
    <mergeCell ref="B155:B161"/>
    <mergeCell ref="C155:C161"/>
    <mergeCell ref="F155:F161"/>
    <mergeCell ref="B162:B168"/>
    <mergeCell ref="C162:C168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35" zoomScaleNormal="100" workbookViewId="0">
      <selection activeCell="N46" sqref="N46:N50"/>
    </sheetView>
  </sheetViews>
  <sheetFormatPr defaultColWidth="9.109375" defaultRowHeight="13.2" x14ac:dyDescent="0.25"/>
  <cols>
    <col min="1" max="1" width="7" style="2" customWidth="1"/>
    <col min="2" max="2" width="28.33203125" style="2" customWidth="1"/>
    <col min="3" max="3" width="12" style="2" customWidth="1"/>
    <col min="4" max="4" width="21.5546875" style="2" customWidth="1"/>
    <col min="5" max="5" width="14.5546875" style="2" customWidth="1"/>
    <col min="6" max="6" width="13.88671875" style="2" customWidth="1"/>
    <col min="7" max="7" width="13.5546875" style="2" customWidth="1"/>
    <col min="8" max="8" width="13.88671875" style="2" customWidth="1"/>
    <col min="9" max="9" width="13.6640625" style="2" customWidth="1"/>
    <col min="10" max="10" width="13.109375" style="2" customWidth="1"/>
    <col min="11" max="11" width="12.88671875" style="2" customWidth="1"/>
    <col min="12" max="12" width="13.33203125" style="2" customWidth="1"/>
    <col min="13" max="13" width="19.5546875" style="2" customWidth="1"/>
    <col min="14" max="14" width="38.33203125" style="2" customWidth="1"/>
    <col min="15" max="16384" width="9.109375" style="2"/>
  </cols>
  <sheetData>
    <row r="1" spans="1:14" ht="30" customHeight="1" x14ac:dyDescent="0.25">
      <c r="C1" s="3"/>
      <c r="E1" s="3"/>
      <c r="F1" s="3"/>
      <c r="G1" s="3"/>
      <c r="H1" s="3"/>
      <c r="I1" s="3"/>
      <c r="J1" s="83" t="s">
        <v>153</v>
      </c>
      <c r="K1" s="83"/>
      <c r="L1" s="83"/>
      <c r="M1" s="83"/>
      <c r="N1" s="83"/>
    </row>
    <row r="2" spans="1:14" ht="15" customHeight="1" x14ac:dyDescent="0.25">
      <c r="C2" s="3"/>
      <c r="E2" s="3"/>
      <c r="F2" s="3"/>
      <c r="G2" s="3"/>
      <c r="H2" s="3"/>
      <c r="I2" s="3"/>
      <c r="J2" s="93" t="s">
        <v>78</v>
      </c>
      <c r="K2" s="93"/>
      <c r="L2" s="93"/>
      <c r="M2" s="93"/>
      <c r="N2" s="93"/>
    </row>
    <row r="3" spans="1:14" s="6" customFormat="1" ht="31.5" customHeight="1" x14ac:dyDescent="0.25">
      <c r="A3" s="85" t="s">
        <v>79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s="6" customFormat="1" ht="15.6" x14ac:dyDescent="0.25">
      <c r="A4" s="4"/>
      <c r="B4" s="4"/>
      <c r="C4" s="5"/>
      <c r="D4" s="4"/>
      <c r="E4" s="5"/>
      <c r="F4" s="5"/>
      <c r="G4" s="5"/>
      <c r="H4" s="5"/>
      <c r="I4" s="5"/>
      <c r="J4" s="5"/>
      <c r="K4" s="5"/>
    </row>
    <row r="5" spans="1:14" ht="15" customHeight="1" x14ac:dyDescent="0.25">
      <c r="A5" s="112" t="s">
        <v>2</v>
      </c>
      <c r="B5" s="112" t="s">
        <v>6</v>
      </c>
      <c r="C5" s="112" t="s">
        <v>17</v>
      </c>
      <c r="D5" s="112" t="s">
        <v>16</v>
      </c>
      <c r="E5" s="112" t="s">
        <v>199</v>
      </c>
      <c r="F5" s="112" t="s">
        <v>18</v>
      </c>
      <c r="G5" s="112" t="s">
        <v>19</v>
      </c>
      <c r="H5" s="112"/>
      <c r="I5" s="112"/>
      <c r="J5" s="112"/>
      <c r="K5" s="112"/>
      <c r="L5" s="112"/>
      <c r="M5" s="112" t="s">
        <v>20</v>
      </c>
      <c r="N5" s="112" t="s">
        <v>21</v>
      </c>
    </row>
    <row r="6" spans="1:14" ht="38.25" customHeight="1" x14ac:dyDescent="0.25">
      <c r="A6" s="112"/>
      <c r="B6" s="112"/>
      <c r="C6" s="112"/>
      <c r="D6" s="112"/>
      <c r="E6" s="112"/>
      <c r="F6" s="112"/>
      <c r="G6" s="1">
        <v>2015</v>
      </c>
      <c r="H6" s="1">
        <v>2016</v>
      </c>
      <c r="I6" s="1">
        <v>2017</v>
      </c>
      <c r="J6" s="1">
        <v>2018</v>
      </c>
      <c r="K6" s="1">
        <v>2019</v>
      </c>
      <c r="L6" s="1">
        <v>2020</v>
      </c>
      <c r="M6" s="112"/>
      <c r="N6" s="112"/>
    </row>
    <row r="7" spans="1:14" x14ac:dyDescent="0.25">
      <c r="A7" s="7">
        <v>1</v>
      </c>
      <c r="B7" s="7">
        <v>2</v>
      </c>
      <c r="C7" s="7">
        <v>5</v>
      </c>
      <c r="D7" s="7">
        <v>4</v>
      </c>
      <c r="E7" s="7">
        <v>6</v>
      </c>
      <c r="F7" s="7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7">
        <v>14</v>
      </c>
      <c r="N7" s="7">
        <v>15</v>
      </c>
    </row>
    <row r="8" spans="1:14" x14ac:dyDescent="0.25">
      <c r="A8" s="112">
        <v>1</v>
      </c>
      <c r="B8" s="113" t="s">
        <v>80</v>
      </c>
      <c r="C8" s="115" t="s">
        <v>200</v>
      </c>
      <c r="D8" s="14" t="s">
        <v>0</v>
      </c>
      <c r="E8" s="16">
        <v>0</v>
      </c>
      <c r="F8" s="15">
        <f t="shared" ref="F8:L8" si="0">SUM(F9:F12)</f>
        <v>28148</v>
      </c>
      <c r="G8" s="15">
        <f t="shared" si="0"/>
        <v>10812</v>
      </c>
      <c r="H8" s="15">
        <f t="shared" si="0"/>
        <v>3980</v>
      </c>
      <c r="I8" s="15">
        <f t="shared" si="0"/>
        <v>13356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16" t="s">
        <v>61</v>
      </c>
      <c r="N8" s="116" t="s">
        <v>61</v>
      </c>
    </row>
    <row r="9" spans="1:14" ht="27.75" customHeight="1" x14ac:dyDescent="0.25">
      <c r="A9" s="112"/>
      <c r="B9" s="113"/>
      <c r="C9" s="115"/>
      <c r="D9" s="8" t="s">
        <v>15</v>
      </c>
      <c r="E9" s="16">
        <v>0</v>
      </c>
      <c r="F9" s="15">
        <f>SUM(G9:L9)</f>
        <v>0</v>
      </c>
      <c r="G9" s="16">
        <f t="shared" ref="G9:L9" si="1">SUM(G15,G21,G26)</f>
        <v>0</v>
      </c>
      <c r="H9" s="16">
        <f t="shared" si="1"/>
        <v>0</v>
      </c>
      <c r="I9" s="16">
        <f t="shared" si="1"/>
        <v>0</v>
      </c>
      <c r="J9" s="16">
        <f t="shared" si="1"/>
        <v>0</v>
      </c>
      <c r="K9" s="16">
        <f t="shared" si="1"/>
        <v>0</v>
      </c>
      <c r="L9" s="16">
        <f t="shared" si="1"/>
        <v>0</v>
      </c>
      <c r="M9" s="116"/>
      <c r="N9" s="116"/>
    </row>
    <row r="10" spans="1:14" ht="27.75" customHeight="1" x14ac:dyDescent="0.25">
      <c r="A10" s="112"/>
      <c r="B10" s="113"/>
      <c r="C10" s="115"/>
      <c r="D10" s="8" t="s">
        <v>22</v>
      </c>
      <c r="E10" s="16">
        <v>0</v>
      </c>
      <c r="F10" s="15">
        <f>SUM(G10:L10)</f>
        <v>9673</v>
      </c>
      <c r="G10" s="16">
        <f t="shared" ref="G10:L12" si="2">SUM(G16,G22,G27)</f>
        <v>9673</v>
      </c>
      <c r="H10" s="16">
        <f t="shared" si="2"/>
        <v>0</v>
      </c>
      <c r="I10" s="16">
        <f t="shared" si="2"/>
        <v>0</v>
      </c>
      <c r="J10" s="16">
        <f t="shared" si="2"/>
        <v>0</v>
      </c>
      <c r="K10" s="16">
        <f t="shared" si="2"/>
        <v>0</v>
      </c>
      <c r="L10" s="16">
        <f t="shared" si="2"/>
        <v>0</v>
      </c>
      <c r="M10" s="116"/>
      <c r="N10" s="116"/>
    </row>
    <row r="11" spans="1:14" ht="27" customHeight="1" x14ac:dyDescent="0.25">
      <c r="A11" s="112"/>
      <c r="B11" s="114"/>
      <c r="C11" s="115"/>
      <c r="D11" s="8" t="s">
        <v>33</v>
      </c>
      <c r="E11" s="16">
        <v>0</v>
      </c>
      <c r="F11" s="15">
        <f>SUM(G11:L11)</f>
        <v>14495</v>
      </c>
      <c r="G11" s="16">
        <f t="shared" si="2"/>
        <v>1139</v>
      </c>
      <c r="H11" s="16">
        <f t="shared" si="2"/>
        <v>0</v>
      </c>
      <c r="I11" s="16">
        <f t="shared" si="2"/>
        <v>13356</v>
      </c>
      <c r="J11" s="16">
        <f t="shared" si="2"/>
        <v>0</v>
      </c>
      <c r="K11" s="16">
        <f t="shared" si="2"/>
        <v>0</v>
      </c>
      <c r="L11" s="16">
        <f t="shared" si="2"/>
        <v>0</v>
      </c>
      <c r="M11" s="116"/>
      <c r="N11" s="116"/>
    </row>
    <row r="12" spans="1:14" ht="26.4" x14ac:dyDescent="0.25">
      <c r="A12" s="112"/>
      <c r="B12" s="114"/>
      <c r="C12" s="115"/>
      <c r="D12" s="8" t="s">
        <v>8</v>
      </c>
      <c r="E12" s="16">
        <v>0</v>
      </c>
      <c r="F12" s="15">
        <f>SUM(G12:L12)</f>
        <v>3980</v>
      </c>
      <c r="G12" s="16">
        <f t="shared" si="2"/>
        <v>0</v>
      </c>
      <c r="H12" s="16">
        <f t="shared" si="2"/>
        <v>3980</v>
      </c>
      <c r="I12" s="16">
        <f t="shared" si="2"/>
        <v>0</v>
      </c>
      <c r="J12" s="16">
        <f t="shared" si="2"/>
        <v>0</v>
      </c>
      <c r="K12" s="16">
        <f t="shared" si="2"/>
        <v>0</v>
      </c>
      <c r="L12" s="16">
        <f t="shared" si="2"/>
        <v>0</v>
      </c>
      <c r="M12" s="116"/>
      <c r="N12" s="116"/>
    </row>
    <row r="13" spans="1:14" x14ac:dyDescent="0.25">
      <c r="A13" s="117" t="s">
        <v>81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9"/>
    </row>
    <row r="14" spans="1:14" ht="12.75" customHeight="1" x14ac:dyDescent="0.25">
      <c r="A14" s="120" t="s">
        <v>24</v>
      </c>
      <c r="B14" s="121" t="s">
        <v>82</v>
      </c>
      <c r="C14" s="115" t="s">
        <v>200</v>
      </c>
      <c r="D14" s="14" t="s">
        <v>0</v>
      </c>
      <c r="E14" s="16">
        <v>0</v>
      </c>
      <c r="F14" s="15">
        <f t="shared" ref="F14:F29" si="3">SUM(G14:L14)</f>
        <v>13356</v>
      </c>
      <c r="G14" s="15">
        <f t="shared" ref="G14:L14" si="4">SUM(G15:G18)</f>
        <v>0</v>
      </c>
      <c r="H14" s="15">
        <f t="shared" si="4"/>
        <v>0</v>
      </c>
      <c r="I14" s="15">
        <f t="shared" si="4"/>
        <v>13356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16" t="s">
        <v>23</v>
      </c>
      <c r="N14" s="116" t="s">
        <v>207</v>
      </c>
    </row>
    <row r="15" spans="1:14" ht="26.4" x14ac:dyDescent="0.25">
      <c r="A15" s="120"/>
      <c r="B15" s="121"/>
      <c r="C15" s="115"/>
      <c r="D15" s="8" t="s">
        <v>15</v>
      </c>
      <c r="E15" s="16">
        <v>0</v>
      </c>
      <c r="F15" s="15">
        <f t="shared" si="3"/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16"/>
      <c r="N15" s="116"/>
    </row>
    <row r="16" spans="1:14" ht="26.4" x14ac:dyDescent="0.25">
      <c r="A16" s="120"/>
      <c r="B16" s="121"/>
      <c r="C16" s="115"/>
      <c r="D16" s="8" t="s">
        <v>22</v>
      </c>
      <c r="E16" s="16">
        <v>0</v>
      </c>
      <c r="F16" s="15">
        <f t="shared" si="3"/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16"/>
      <c r="N16" s="116"/>
    </row>
    <row r="17" spans="1:14" ht="33" customHeight="1" x14ac:dyDescent="0.25">
      <c r="A17" s="120"/>
      <c r="B17" s="121"/>
      <c r="C17" s="115"/>
      <c r="D17" s="8" t="s">
        <v>33</v>
      </c>
      <c r="E17" s="16">
        <v>0</v>
      </c>
      <c r="F17" s="15">
        <f t="shared" si="3"/>
        <v>13356</v>
      </c>
      <c r="G17" s="16">
        <v>0</v>
      </c>
      <c r="H17" s="16">
        <v>0</v>
      </c>
      <c r="I17" s="16">
        <v>13356</v>
      </c>
      <c r="J17" s="16">
        <v>0</v>
      </c>
      <c r="K17" s="16">
        <v>0</v>
      </c>
      <c r="L17" s="16">
        <v>0</v>
      </c>
      <c r="M17" s="116"/>
      <c r="N17" s="116"/>
    </row>
    <row r="18" spans="1:14" ht="26.4" x14ac:dyDescent="0.25">
      <c r="A18" s="120"/>
      <c r="B18" s="121"/>
      <c r="C18" s="115"/>
      <c r="D18" s="8" t="s">
        <v>8</v>
      </c>
      <c r="E18" s="16">
        <v>0</v>
      </c>
      <c r="F18" s="15">
        <f t="shared" si="3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16"/>
      <c r="N18" s="116"/>
    </row>
    <row r="19" spans="1:14" x14ac:dyDescent="0.25">
      <c r="A19" s="117" t="s">
        <v>83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4" ht="12.75" customHeight="1" x14ac:dyDescent="0.25">
      <c r="A20" s="120" t="s">
        <v>84</v>
      </c>
      <c r="B20" s="122" t="s">
        <v>85</v>
      </c>
      <c r="C20" s="115" t="s">
        <v>200</v>
      </c>
      <c r="D20" s="14" t="s">
        <v>0</v>
      </c>
      <c r="E20" s="16">
        <v>0</v>
      </c>
      <c r="F20" s="15">
        <f t="shared" si="3"/>
        <v>5119</v>
      </c>
      <c r="G20" s="15">
        <f t="shared" ref="G20:L20" si="5">SUM(G21:G24)</f>
        <v>1139</v>
      </c>
      <c r="H20" s="15">
        <f t="shared" si="5"/>
        <v>3980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16" t="s">
        <v>23</v>
      </c>
      <c r="N20" s="125" t="s">
        <v>208</v>
      </c>
    </row>
    <row r="21" spans="1:14" ht="30.75" customHeight="1" x14ac:dyDescent="0.25">
      <c r="A21" s="120"/>
      <c r="B21" s="123"/>
      <c r="C21" s="115"/>
      <c r="D21" s="8" t="s">
        <v>15</v>
      </c>
      <c r="E21" s="16">
        <v>0</v>
      </c>
      <c r="F21" s="15">
        <f t="shared" si="3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16"/>
      <c r="N21" s="126"/>
    </row>
    <row r="22" spans="1:14" ht="36.75" customHeight="1" x14ac:dyDescent="0.25">
      <c r="A22" s="120"/>
      <c r="B22" s="123"/>
      <c r="C22" s="115"/>
      <c r="D22" s="8" t="s">
        <v>22</v>
      </c>
      <c r="E22" s="16">
        <v>10161</v>
      </c>
      <c r="F22" s="15">
        <f t="shared" si="3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16"/>
      <c r="N22" s="126"/>
    </row>
    <row r="23" spans="1:14" ht="36" customHeight="1" x14ac:dyDescent="0.25">
      <c r="A23" s="120"/>
      <c r="B23" s="123"/>
      <c r="C23" s="115"/>
      <c r="D23" s="8" t="s">
        <v>33</v>
      </c>
      <c r="E23" s="16">
        <v>12700</v>
      </c>
      <c r="F23" s="15">
        <f t="shared" si="3"/>
        <v>1139</v>
      </c>
      <c r="G23" s="16">
        <v>1139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16"/>
      <c r="N23" s="126"/>
    </row>
    <row r="24" spans="1:14" ht="35.25" customHeight="1" x14ac:dyDescent="0.25">
      <c r="A24" s="120"/>
      <c r="B24" s="124"/>
      <c r="C24" s="115"/>
      <c r="D24" s="8" t="s">
        <v>8</v>
      </c>
      <c r="E24" s="16">
        <v>0</v>
      </c>
      <c r="F24" s="15">
        <f t="shared" si="3"/>
        <v>3980</v>
      </c>
      <c r="G24" s="16">
        <v>0</v>
      </c>
      <c r="H24" s="16">
        <v>3980</v>
      </c>
      <c r="I24" s="16">
        <v>0</v>
      </c>
      <c r="J24" s="16">
        <v>0</v>
      </c>
      <c r="K24" s="16">
        <v>0</v>
      </c>
      <c r="L24" s="16">
        <v>0</v>
      </c>
      <c r="M24" s="116"/>
      <c r="N24" s="127"/>
    </row>
    <row r="25" spans="1:14" ht="18.75" customHeight="1" x14ac:dyDescent="0.25">
      <c r="A25" s="120" t="s">
        <v>87</v>
      </c>
      <c r="B25" s="122" t="s">
        <v>86</v>
      </c>
      <c r="C25" s="115" t="s">
        <v>200</v>
      </c>
      <c r="D25" s="14" t="s">
        <v>0</v>
      </c>
      <c r="E25" s="16">
        <v>0</v>
      </c>
      <c r="F25" s="15">
        <f t="shared" si="3"/>
        <v>9673</v>
      </c>
      <c r="G25" s="15">
        <f t="shared" ref="G25:L25" si="6">SUM(G26:G29)</f>
        <v>9673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16" t="s">
        <v>23</v>
      </c>
      <c r="N25" s="125" t="s">
        <v>208</v>
      </c>
    </row>
    <row r="26" spans="1:14" ht="34.5" customHeight="1" x14ac:dyDescent="0.25">
      <c r="A26" s="120"/>
      <c r="B26" s="123"/>
      <c r="C26" s="115"/>
      <c r="D26" s="8" t="s">
        <v>15</v>
      </c>
      <c r="E26" s="16">
        <v>0</v>
      </c>
      <c r="F26" s="15">
        <f t="shared" si="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16"/>
      <c r="N26" s="126"/>
    </row>
    <row r="27" spans="1:14" ht="38.25" customHeight="1" x14ac:dyDescent="0.25">
      <c r="A27" s="120"/>
      <c r="B27" s="123"/>
      <c r="C27" s="115"/>
      <c r="D27" s="8" t="s">
        <v>22</v>
      </c>
      <c r="E27" s="16">
        <v>0</v>
      </c>
      <c r="F27" s="15">
        <f t="shared" si="3"/>
        <v>9673</v>
      </c>
      <c r="G27" s="16">
        <v>9673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16"/>
      <c r="N27" s="126"/>
    </row>
    <row r="28" spans="1:14" ht="39.6" x14ac:dyDescent="0.25">
      <c r="A28" s="120"/>
      <c r="B28" s="123"/>
      <c r="C28" s="115"/>
      <c r="D28" s="8" t="s">
        <v>33</v>
      </c>
      <c r="E28" s="16">
        <v>0</v>
      </c>
      <c r="F28" s="15">
        <f t="shared" si="3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16"/>
      <c r="N28" s="126"/>
    </row>
    <row r="29" spans="1:14" ht="32.25" customHeight="1" x14ac:dyDescent="0.25">
      <c r="A29" s="120"/>
      <c r="B29" s="124"/>
      <c r="C29" s="115"/>
      <c r="D29" s="8" t="s">
        <v>8</v>
      </c>
      <c r="E29" s="16">
        <v>0</v>
      </c>
      <c r="F29" s="15">
        <f t="shared" si="3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16"/>
      <c r="N29" s="127"/>
    </row>
    <row r="30" spans="1:14" ht="12.75" customHeight="1" x14ac:dyDescent="0.25">
      <c r="A30" s="112">
        <v>2</v>
      </c>
      <c r="B30" s="113" t="s">
        <v>88</v>
      </c>
      <c r="C30" s="115" t="s">
        <v>200</v>
      </c>
      <c r="D30" s="14" t="s">
        <v>0</v>
      </c>
      <c r="E30" s="16">
        <v>0</v>
      </c>
      <c r="F30" s="15">
        <f>SUM(G30:L30)</f>
        <v>586438</v>
      </c>
      <c r="G30" s="15">
        <f t="shared" ref="G30:L30" si="7">SUM(G31:G34)</f>
        <v>39712</v>
      </c>
      <c r="H30" s="15">
        <f t="shared" si="7"/>
        <v>110503</v>
      </c>
      <c r="I30" s="15">
        <f t="shared" si="7"/>
        <v>183842</v>
      </c>
      <c r="J30" s="15">
        <f t="shared" si="7"/>
        <v>84127</v>
      </c>
      <c r="K30" s="15">
        <f t="shared" si="7"/>
        <v>84127</v>
      </c>
      <c r="L30" s="15">
        <f t="shared" si="7"/>
        <v>84127</v>
      </c>
      <c r="M30" s="116" t="s">
        <v>61</v>
      </c>
      <c r="N30" s="116" t="s">
        <v>61</v>
      </c>
    </row>
    <row r="31" spans="1:14" ht="26.4" x14ac:dyDescent="0.25">
      <c r="A31" s="112"/>
      <c r="B31" s="113"/>
      <c r="C31" s="115"/>
      <c r="D31" s="8" t="s">
        <v>15</v>
      </c>
      <c r="E31" s="16">
        <v>0</v>
      </c>
      <c r="F31" s="15">
        <f>SUM(G31:L31)</f>
        <v>0</v>
      </c>
      <c r="G31" s="16">
        <f t="shared" ref="G31:L31" si="8">SUM(G37,G42,G58)</f>
        <v>0</v>
      </c>
      <c r="H31" s="16">
        <f t="shared" si="8"/>
        <v>0</v>
      </c>
      <c r="I31" s="16">
        <f t="shared" si="8"/>
        <v>0</v>
      </c>
      <c r="J31" s="16">
        <f t="shared" si="8"/>
        <v>0</v>
      </c>
      <c r="K31" s="16">
        <f t="shared" si="8"/>
        <v>0</v>
      </c>
      <c r="L31" s="16">
        <f t="shared" si="8"/>
        <v>0</v>
      </c>
      <c r="M31" s="116"/>
      <c r="N31" s="116"/>
    </row>
    <row r="32" spans="1:14" ht="26.4" x14ac:dyDescent="0.25">
      <c r="A32" s="112"/>
      <c r="B32" s="113"/>
      <c r="C32" s="115"/>
      <c r="D32" s="8" t="s">
        <v>22</v>
      </c>
      <c r="E32" s="16">
        <v>0</v>
      </c>
      <c r="F32" s="15">
        <f>SUM(G32:L32)</f>
        <v>15507</v>
      </c>
      <c r="G32" s="16">
        <f t="shared" ref="G32:L33" si="9">SUM(G38,G43,G48,G53,G59)</f>
        <v>0</v>
      </c>
      <c r="H32" s="16">
        <f t="shared" si="9"/>
        <v>0</v>
      </c>
      <c r="I32" s="16">
        <f t="shared" si="9"/>
        <v>15507</v>
      </c>
      <c r="J32" s="16">
        <f t="shared" si="9"/>
        <v>0</v>
      </c>
      <c r="K32" s="16">
        <f t="shared" si="9"/>
        <v>0</v>
      </c>
      <c r="L32" s="16">
        <f t="shared" si="9"/>
        <v>0</v>
      </c>
      <c r="M32" s="116"/>
      <c r="N32" s="116"/>
    </row>
    <row r="33" spans="1:14" ht="39.6" x14ac:dyDescent="0.25">
      <c r="A33" s="112"/>
      <c r="B33" s="114"/>
      <c r="C33" s="115"/>
      <c r="D33" s="8" t="s">
        <v>33</v>
      </c>
      <c r="E33" s="16">
        <v>0</v>
      </c>
      <c r="F33" s="15">
        <f>SUM(G33:L33)</f>
        <v>524973</v>
      </c>
      <c r="G33" s="16">
        <f t="shared" si="9"/>
        <v>16733</v>
      </c>
      <c r="H33" s="16">
        <f t="shared" si="9"/>
        <v>87524</v>
      </c>
      <c r="I33" s="16">
        <f t="shared" si="9"/>
        <v>168335</v>
      </c>
      <c r="J33" s="16">
        <f t="shared" si="9"/>
        <v>84127</v>
      </c>
      <c r="K33" s="16">
        <f t="shared" si="9"/>
        <v>84127</v>
      </c>
      <c r="L33" s="16">
        <f t="shared" si="9"/>
        <v>84127</v>
      </c>
      <c r="M33" s="116"/>
      <c r="N33" s="116"/>
    </row>
    <row r="34" spans="1:14" ht="26.4" x14ac:dyDescent="0.25">
      <c r="A34" s="112"/>
      <c r="B34" s="114"/>
      <c r="C34" s="115"/>
      <c r="D34" s="8" t="s">
        <v>8</v>
      </c>
      <c r="E34" s="16">
        <v>0</v>
      </c>
      <c r="F34" s="15">
        <f>SUM(G34:L34)</f>
        <v>45958</v>
      </c>
      <c r="G34" s="16">
        <f t="shared" ref="G34:L34" si="10">SUM(G40,G45,G61)</f>
        <v>22979</v>
      </c>
      <c r="H34" s="16">
        <f t="shared" si="10"/>
        <v>22979</v>
      </c>
      <c r="I34" s="16">
        <f t="shared" si="10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  <c r="M34" s="116"/>
      <c r="N34" s="116"/>
    </row>
    <row r="35" spans="1:14" x14ac:dyDescent="0.25">
      <c r="A35" s="117" t="s">
        <v>83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</row>
    <row r="36" spans="1:14" ht="12.75" customHeight="1" x14ac:dyDescent="0.25">
      <c r="A36" s="120" t="s">
        <v>89</v>
      </c>
      <c r="B36" s="121" t="s">
        <v>90</v>
      </c>
      <c r="C36" s="115" t="s">
        <v>200</v>
      </c>
      <c r="D36" s="14" t="s">
        <v>0</v>
      </c>
      <c r="E36" s="16">
        <v>0</v>
      </c>
      <c r="F36" s="15">
        <f t="shared" ref="F36:F45" si="11">SUM(G36:L36)</f>
        <v>300761</v>
      </c>
      <c r="G36" s="15">
        <f t="shared" ref="G36:L36" si="12">SUM(G37:G40)</f>
        <v>39712</v>
      </c>
      <c r="H36" s="15">
        <f t="shared" si="12"/>
        <v>65335</v>
      </c>
      <c r="I36" s="15">
        <f t="shared" si="12"/>
        <v>58002</v>
      </c>
      <c r="J36" s="15">
        <f t="shared" si="12"/>
        <v>45904</v>
      </c>
      <c r="K36" s="15">
        <f t="shared" si="12"/>
        <v>45904</v>
      </c>
      <c r="L36" s="15">
        <f t="shared" si="12"/>
        <v>45904</v>
      </c>
      <c r="M36" s="116" t="s">
        <v>23</v>
      </c>
      <c r="N36" s="116" t="s">
        <v>207</v>
      </c>
    </row>
    <row r="37" spans="1:14" ht="26.4" x14ac:dyDescent="0.25">
      <c r="A37" s="120"/>
      <c r="B37" s="121"/>
      <c r="C37" s="115"/>
      <c r="D37" s="8" t="s">
        <v>15</v>
      </c>
      <c r="E37" s="16">
        <v>0</v>
      </c>
      <c r="F37" s="15">
        <f t="shared" si="11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16"/>
      <c r="N37" s="116"/>
    </row>
    <row r="38" spans="1:14" ht="26.4" x14ac:dyDescent="0.25">
      <c r="A38" s="120"/>
      <c r="B38" s="121"/>
      <c r="C38" s="115"/>
      <c r="D38" s="8" t="s">
        <v>22</v>
      </c>
      <c r="E38" s="16">
        <v>0</v>
      </c>
      <c r="F38" s="15">
        <f t="shared" si="11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16"/>
      <c r="N38" s="116"/>
    </row>
    <row r="39" spans="1:14" ht="28.5" customHeight="1" x14ac:dyDescent="0.25">
      <c r="A39" s="120"/>
      <c r="B39" s="121"/>
      <c r="C39" s="115"/>
      <c r="D39" s="8" t="s">
        <v>33</v>
      </c>
      <c r="E39" s="16">
        <v>0</v>
      </c>
      <c r="F39" s="15">
        <f t="shared" si="11"/>
        <v>254803</v>
      </c>
      <c r="G39" s="16">
        <v>16733</v>
      </c>
      <c r="H39" s="16">
        <v>42356</v>
      </c>
      <c r="I39" s="16">
        <v>58002</v>
      </c>
      <c r="J39" s="16">
        <v>45904</v>
      </c>
      <c r="K39" s="16">
        <v>45904</v>
      </c>
      <c r="L39" s="16">
        <v>45904</v>
      </c>
      <c r="M39" s="116"/>
      <c r="N39" s="116"/>
    </row>
    <row r="40" spans="1:14" ht="26.4" x14ac:dyDescent="0.25">
      <c r="A40" s="120"/>
      <c r="B40" s="121"/>
      <c r="C40" s="115"/>
      <c r="D40" s="8" t="s">
        <v>8</v>
      </c>
      <c r="E40" s="16">
        <v>0</v>
      </c>
      <c r="F40" s="15">
        <f t="shared" si="11"/>
        <v>45958</v>
      </c>
      <c r="G40" s="16">
        <v>22979</v>
      </c>
      <c r="H40" s="16">
        <v>22979</v>
      </c>
      <c r="I40" s="16">
        <v>0</v>
      </c>
      <c r="J40" s="16">
        <v>0</v>
      </c>
      <c r="K40" s="16">
        <v>0</v>
      </c>
      <c r="L40" s="16">
        <v>0</v>
      </c>
      <c r="M40" s="116"/>
      <c r="N40" s="116"/>
    </row>
    <row r="41" spans="1:14" ht="12.75" customHeight="1" x14ac:dyDescent="0.25">
      <c r="A41" s="120" t="s">
        <v>91</v>
      </c>
      <c r="B41" s="121" t="s">
        <v>92</v>
      </c>
      <c r="C41" s="115" t="s">
        <v>200</v>
      </c>
      <c r="D41" s="14" t="s">
        <v>0</v>
      </c>
      <c r="E41" s="16">
        <v>0</v>
      </c>
      <c r="F41" s="15">
        <f t="shared" si="11"/>
        <v>0</v>
      </c>
      <c r="G41" s="15">
        <f t="shared" ref="G41:L41" si="13">SUM(G42:G45)</f>
        <v>0</v>
      </c>
      <c r="H41" s="15">
        <f t="shared" si="13"/>
        <v>0</v>
      </c>
      <c r="I41" s="15">
        <f t="shared" si="13"/>
        <v>0</v>
      </c>
      <c r="J41" s="15">
        <f t="shared" si="13"/>
        <v>0</v>
      </c>
      <c r="K41" s="15">
        <f t="shared" si="13"/>
        <v>0</v>
      </c>
      <c r="L41" s="15">
        <f t="shared" si="13"/>
        <v>0</v>
      </c>
      <c r="M41" s="116" t="s">
        <v>23</v>
      </c>
      <c r="N41" s="116" t="s">
        <v>92</v>
      </c>
    </row>
    <row r="42" spans="1:14" ht="26.4" x14ac:dyDescent="0.25">
      <c r="A42" s="120"/>
      <c r="B42" s="121"/>
      <c r="C42" s="115"/>
      <c r="D42" s="8" t="s">
        <v>15</v>
      </c>
      <c r="E42" s="16">
        <v>0</v>
      </c>
      <c r="F42" s="15">
        <f t="shared" si="11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16"/>
      <c r="N42" s="116"/>
    </row>
    <row r="43" spans="1:14" ht="26.4" x14ac:dyDescent="0.25">
      <c r="A43" s="120"/>
      <c r="B43" s="121"/>
      <c r="C43" s="115"/>
      <c r="D43" s="8" t="s">
        <v>22</v>
      </c>
      <c r="E43" s="16">
        <v>0</v>
      </c>
      <c r="F43" s="15">
        <f t="shared" si="11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16"/>
      <c r="N43" s="116"/>
    </row>
    <row r="44" spans="1:14" ht="30" customHeight="1" x14ac:dyDescent="0.25">
      <c r="A44" s="120"/>
      <c r="B44" s="121"/>
      <c r="C44" s="115"/>
      <c r="D44" s="8" t="s">
        <v>33</v>
      </c>
      <c r="E44" s="16">
        <v>0</v>
      </c>
      <c r="F44" s="15">
        <f t="shared" si="11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16"/>
      <c r="N44" s="116"/>
    </row>
    <row r="45" spans="1:14" ht="26.4" x14ac:dyDescent="0.25">
      <c r="A45" s="120"/>
      <c r="B45" s="121"/>
      <c r="C45" s="115"/>
      <c r="D45" s="8" t="s">
        <v>8</v>
      </c>
      <c r="E45" s="16">
        <v>0</v>
      </c>
      <c r="F45" s="15">
        <f t="shared" si="11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16"/>
      <c r="N45" s="116"/>
    </row>
    <row r="46" spans="1:14" ht="12.75" customHeight="1" x14ac:dyDescent="0.25">
      <c r="A46" s="120" t="s">
        <v>203</v>
      </c>
      <c r="B46" s="121" t="s">
        <v>210</v>
      </c>
      <c r="C46" s="115" t="s">
        <v>200</v>
      </c>
      <c r="D46" s="14" t="s">
        <v>0</v>
      </c>
      <c r="E46" s="16">
        <v>0</v>
      </c>
      <c r="F46" s="15">
        <f t="shared" ref="F46:F55" si="14">SUM(G46:L46)</f>
        <v>16323</v>
      </c>
      <c r="G46" s="15">
        <f t="shared" ref="G46:L46" si="15">SUM(G47:G50)</f>
        <v>0</v>
      </c>
      <c r="H46" s="15">
        <f t="shared" si="15"/>
        <v>0</v>
      </c>
      <c r="I46" s="15">
        <f t="shared" si="15"/>
        <v>16323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16" t="s">
        <v>23</v>
      </c>
      <c r="N46" s="116" t="s">
        <v>211</v>
      </c>
    </row>
    <row r="47" spans="1:14" ht="26.4" x14ac:dyDescent="0.25">
      <c r="A47" s="120"/>
      <c r="B47" s="121"/>
      <c r="C47" s="115"/>
      <c r="D47" s="8" t="s">
        <v>15</v>
      </c>
      <c r="E47" s="16">
        <v>0</v>
      </c>
      <c r="F47" s="15">
        <f t="shared" si="14"/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16"/>
      <c r="N47" s="116"/>
    </row>
    <row r="48" spans="1:14" ht="26.4" x14ac:dyDescent="0.25">
      <c r="A48" s="120"/>
      <c r="B48" s="121"/>
      <c r="C48" s="115"/>
      <c r="D48" s="8" t="s">
        <v>22</v>
      </c>
      <c r="E48" s="16">
        <v>0</v>
      </c>
      <c r="F48" s="15">
        <f t="shared" si="14"/>
        <v>15507</v>
      </c>
      <c r="G48" s="16">
        <v>0</v>
      </c>
      <c r="H48" s="16">
        <v>0</v>
      </c>
      <c r="I48" s="16">
        <v>15507</v>
      </c>
      <c r="J48" s="16">
        <v>0</v>
      </c>
      <c r="K48" s="16">
        <v>0</v>
      </c>
      <c r="L48" s="16">
        <v>0</v>
      </c>
      <c r="M48" s="116"/>
      <c r="N48" s="116"/>
    </row>
    <row r="49" spans="1:14" ht="30" customHeight="1" x14ac:dyDescent="0.25">
      <c r="A49" s="120"/>
      <c r="B49" s="121"/>
      <c r="C49" s="115"/>
      <c r="D49" s="8" t="s">
        <v>33</v>
      </c>
      <c r="E49" s="16">
        <v>0</v>
      </c>
      <c r="F49" s="15">
        <f t="shared" si="14"/>
        <v>816</v>
      </c>
      <c r="G49" s="16">
        <v>0</v>
      </c>
      <c r="H49" s="16">
        <v>0</v>
      </c>
      <c r="I49" s="16">
        <v>816</v>
      </c>
      <c r="J49" s="16">
        <v>0</v>
      </c>
      <c r="K49" s="16">
        <v>0</v>
      </c>
      <c r="L49" s="16">
        <v>0</v>
      </c>
      <c r="M49" s="116"/>
      <c r="N49" s="116"/>
    </row>
    <row r="50" spans="1:14" ht="26.4" x14ac:dyDescent="0.25">
      <c r="A50" s="120"/>
      <c r="B50" s="121"/>
      <c r="C50" s="115"/>
      <c r="D50" s="8" t="s">
        <v>8</v>
      </c>
      <c r="E50" s="16">
        <v>0</v>
      </c>
      <c r="F50" s="15">
        <f t="shared" si="14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16"/>
      <c r="N50" s="116"/>
    </row>
    <row r="51" spans="1:14" ht="12.75" customHeight="1" x14ac:dyDescent="0.25">
      <c r="A51" s="120" t="s">
        <v>204</v>
      </c>
      <c r="B51" s="121" t="s">
        <v>205</v>
      </c>
      <c r="C51" s="115" t="s">
        <v>200</v>
      </c>
      <c r="D51" s="14" t="s">
        <v>0</v>
      </c>
      <c r="E51" s="16">
        <v>0</v>
      </c>
      <c r="F51" s="15">
        <f t="shared" si="14"/>
        <v>60714</v>
      </c>
      <c r="G51" s="15">
        <f t="shared" ref="G51:L51" si="16">SUM(G52:G55)</f>
        <v>0</v>
      </c>
      <c r="H51" s="15">
        <f t="shared" si="16"/>
        <v>0</v>
      </c>
      <c r="I51" s="15">
        <f t="shared" si="16"/>
        <v>60714</v>
      </c>
      <c r="J51" s="15">
        <f t="shared" si="16"/>
        <v>0</v>
      </c>
      <c r="K51" s="15">
        <f t="shared" si="16"/>
        <v>0</v>
      </c>
      <c r="L51" s="15">
        <f t="shared" si="16"/>
        <v>0</v>
      </c>
      <c r="M51" s="116" t="s">
        <v>23</v>
      </c>
      <c r="N51" s="116" t="s">
        <v>209</v>
      </c>
    </row>
    <row r="52" spans="1:14" ht="26.4" x14ac:dyDescent="0.25">
      <c r="A52" s="120"/>
      <c r="B52" s="121"/>
      <c r="C52" s="115"/>
      <c r="D52" s="8" t="s">
        <v>15</v>
      </c>
      <c r="E52" s="16">
        <v>0</v>
      </c>
      <c r="F52" s="15">
        <f t="shared" si="14"/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16"/>
      <c r="N52" s="116"/>
    </row>
    <row r="53" spans="1:14" ht="26.4" x14ac:dyDescent="0.25">
      <c r="A53" s="120"/>
      <c r="B53" s="121"/>
      <c r="C53" s="115"/>
      <c r="D53" s="8" t="s">
        <v>22</v>
      </c>
      <c r="E53" s="16">
        <v>0</v>
      </c>
      <c r="F53" s="15">
        <f t="shared" si="14"/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16"/>
      <c r="N53" s="116"/>
    </row>
    <row r="54" spans="1:14" ht="30" customHeight="1" x14ac:dyDescent="0.25">
      <c r="A54" s="120"/>
      <c r="B54" s="121"/>
      <c r="C54" s="115"/>
      <c r="D54" s="8" t="s">
        <v>33</v>
      </c>
      <c r="E54" s="16">
        <v>0</v>
      </c>
      <c r="F54" s="15">
        <f t="shared" si="14"/>
        <v>60714</v>
      </c>
      <c r="G54" s="16">
        <v>0</v>
      </c>
      <c r="H54" s="16">
        <v>0</v>
      </c>
      <c r="I54" s="16">
        <v>60714</v>
      </c>
      <c r="J54" s="16">
        <v>0</v>
      </c>
      <c r="K54" s="16">
        <v>0</v>
      </c>
      <c r="L54" s="16">
        <v>0</v>
      </c>
      <c r="M54" s="116"/>
      <c r="N54" s="116"/>
    </row>
    <row r="55" spans="1:14" ht="26.4" x14ac:dyDescent="0.25">
      <c r="A55" s="120"/>
      <c r="B55" s="121"/>
      <c r="C55" s="115"/>
      <c r="D55" s="8" t="s">
        <v>8</v>
      </c>
      <c r="E55" s="16">
        <v>0</v>
      </c>
      <c r="F55" s="15">
        <f t="shared" si="14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16"/>
      <c r="N55" s="116"/>
    </row>
    <row r="56" spans="1:14" x14ac:dyDescent="0.25">
      <c r="A56" s="117" t="s">
        <v>93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9"/>
    </row>
    <row r="57" spans="1:14" ht="12.75" customHeight="1" x14ac:dyDescent="0.25">
      <c r="A57" s="120" t="s">
        <v>94</v>
      </c>
      <c r="B57" s="121" t="s">
        <v>156</v>
      </c>
      <c r="C57" s="115" t="s">
        <v>200</v>
      </c>
      <c r="D57" s="14" t="s">
        <v>0</v>
      </c>
      <c r="E57" s="16">
        <v>0</v>
      </c>
      <c r="F57" s="15">
        <f>SUM(G57:L57)</f>
        <v>208640</v>
      </c>
      <c r="G57" s="15">
        <f t="shared" ref="G57:L57" si="17">SUM(G58:G61)</f>
        <v>0</v>
      </c>
      <c r="H57" s="15">
        <f t="shared" si="17"/>
        <v>45168</v>
      </c>
      <c r="I57" s="15">
        <f t="shared" si="17"/>
        <v>48803</v>
      </c>
      <c r="J57" s="15">
        <f t="shared" si="17"/>
        <v>38223</v>
      </c>
      <c r="K57" s="15">
        <f t="shared" si="17"/>
        <v>38223</v>
      </c>
      <c r="L57" s="15">
        <f t="shared" si="17"/>
        <v>38223</v>
      </c>
      <c r="M57" s="116" t="s">
        <v>23</v>
      </c>
      <c r="N57" s="116" t="s">
        <v>95</v>
      </c>
    </row>
    <row r="58" spans="1:14" ht="26.4" x14ac:dyDescent="0.25">
      <c r="A58" s="120"/>
      <c r="B58" s="121"/>
      <c r="C58" s="115"/>
      <c r="D58" s="8" t="s">
        <v>15</v>
      </c>
      <c r="E58" s="16">
        <v>0</v>
      </c>
      <c r="F58" s="15">
        <f>SUM(G58:L58)</f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16"/>
      <c r="N58" s="116"/>
    </row>
    <row r="59" spans="1:14" ht="26.4" x14ac:dyDescent="0.25">
      <c r="A59" s="120"/>
      <c r="B59" s="121"/>
      <c r="C59" s="115"/>
      <c r="D59" s="8" t="s">
        <v>22</v>
      </c>
      <c r="E59" s="16">
        <v>0</v>
      </c>
      <c r="F59" s="15">
        <f>SUM(G59:L59)</f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16"/>
      <c r="N59" s="116"/>
    </row>
    <row r="60" spans="1:14" ht="29.25" customHeight="1" x14ac:dyDescent="0.25">
      <c r="A60" s="120"/>
      <c r="B60" s="121"/>
      <c r="C60" s="115"/>
      <c r="D60" s="8" t="s">
        <v>33</v>
      </c>
      <c r="E60" s="16">
        <v>0</v>
      </c>
      <c r="F60" s="15">
        <f>SUM(G60:L60)</f>
        <v>208640</v>
      </c>
      <c r="G60" s="16">
        <v>0</v>
      </c>
      <c r="H60" s="16">
        <v>45168</v>
      </c>
      <c r="I60" s="16">
        <v>48803</v>
      </c>
      <c r="J60" s="16">
        <v>38223</v>
      </c>
      <c r="K60" s="16">
        <v>38223</v>
      </c>
      <c r="L60" s="16">
        <v>38223</v>
      </c>
      <c r="M60" s="116"/>
      <c r="N60" s="116"/>
    </row>
    <row r="61" spans="1:14" ht="26.4" x14ac:dyDescent="0.25">
      <c r="A61" s="120"/>
      <c r="B61" s="121"/>
      <c r="C61" s="115"/>
      <c r="D61" s="8" t="s">
        <v>8</v>
      </c>
      <c r="E61" s="16">
        <v>0</v>
      </c>
      <c r="F61" s="15">
        <f>SUM(G61:L61)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16"/>
      <c r="N61" s="116"/>
    </row>
  </sheetData>
  <mergeCells count="66">
    <mergeCell ref="N46:N50"/>
    <mergeCell ref="A57:A61"/>
    <mergeCell ref="B57:B61"/>
    <mergeCell ref="C57:C61"/>
    <mergeCell ref="M57:M61"/>
    <mergeCell ref="N57:N61"/>
    <mergeCell ref="A51:A55"/>
    <mergeCell ref="B51:B55"/>
    <mergeCell ref="C51:C55"/>
    <mergeCell ref="M51:M55"/>
    <mergeCell ref="N51:N55"/>
    <mergeCell ref="A41:A45"/>
    <mergeCell ref="B41:B45"/>
    <mergeCell ref="C41:C45"/>
    <mergeCell ref="M41:M45"/>
    <mergeCell ref="N41:N45"/>
    <mergeCell ref="A56:N56"/>
    <mergeCell ref="A46:A50"/>
    <mergeCell ref="B46:B50"/>
    <mergeCell ref="C46:C50"/>
    <mergeCell ref="M46:M50"/>
    <mergeCell ref="A35:N35"/>
    <mergeCell ref="A36:A40"/>
    <mergeCell ref="B36:B40"/>
    <mergeCell ref="C36:C40"/>
    <mergeCell ref="M36:M40"/>
    <mergeCell ref="N36:N40"/>
    <mergeCell ref="A25:A29"/>
    <mergeCell ref="B25:B29"/>
    <mergeCell ref="C25:C29"/>
    <mergeCell ref="M25:M29"/>
    <mergeCell ref="N25:N29"/>
    <mergeCell ref="A30:A34"/>
    <mergeCell ref="B30:B34"/>
    <mergeCell ref="C30:C34"/>
    <mergeCell ref="M30:M34"/>
    <mergeCell ref="N30:N34"/>
    <mergeCell ref="A19:N19"/>
    <mergeCell ref="A20:A24"/>
    <mergeCell ref="B20:B24"/>
    <mergeCell ref="C20:C24"/>
    <mergeCell ref="M20:M24"/>
    <mergeCell ref="N20:N24"/>
    <mergeCell ref="A13:N13"/>
    <mergeCell ref="A14:A18"/>
    <mergeCell ref="B14:B18"/>
    <mergeCell ref="C14:C18"/>
    <mergeCell ref="M14:M18"/>
    <mergeCell ref="N14:N18"/>
    <mergeCell ref="M5:M6"/>
    <mergeCell ref="N5:N6"/>
    <mergeCell ref="A8:A12"/>
    <mergeCell ref="B8:B12"/>
    <mergeCell ref="C8:C12"/>
    <mergeCell ref="M8:M12"/>
    <mergeCell ref="N8:N12"/>
    <mergeCell ref="J1:N1"/>
    <mergeCell ref="J2:N2"/>
    <mergeCell ref="A3:N3"/>
    <mergeCell ref="A5:A6"/>
    <mergeCell ref="B5:B6"/>
    <mergeCell ref="C5:C6"/>
    <mergeCell ref="D5:D6"/>
    <mergeCell ref="E5:E6"/>
    <mergeCell ref="F5:F6"/>
    <mergeCell ref="G5:L5"/>
  </mergeCells>
  <pageMargins left="0.35433070866141736" right="0.35433070866141736" top="0.39370078740157483" bottom="0.39370078740157483" header="0.31496062992125984" footer="0.31496062992125984"/>
  <pageSetup paperSize="9" scale="6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0" sqref="F10"/>
    </sheetView>
  </sheetViews>
  <sheetFormatPr defaultColWidth="17.109375" defaultRowHeight="15.6" x14ac:dyDescent="0.3"/>
  <cols>
    <col min="1" max="1" width="4.44140625" style="40" customWidth="1"/>
    <col min="2" max="2" width="52.44140625" style="40" customWidth="1"/>
    <col min="3" max="3" width="25" style="40" customWidth="1"/>
    <col min="4" max="4" width="9.6640625" style="40" customWidth="1"/>
    <col min="5" max="5" width="10.44140625" style="40" customWidth="1"/>
    <col min="6" max="6" width="11.109375" style="40" customWidth="1"/>
    <col min="7" max="7" width="11.33203125" style="40" customWidth="1"/>
    <col min="8" max="8" width="44.33203125" style="40" customWidth="1"/>
    <col min="9" max="16384" width="17.109375" style="40"/>
  </cols>
  <sheetData>
    <row r="1" spans="1:10" ht="30" customHeight="1" x14ac:dyDescent="0.3">
      <c r="D1" s="83" t="s">
        <v>154</v>
      </c>
      <c r="E1" s="83"/>
      <c r="F1" s="83"/>
      <c r="G1" s="83"/>
      <c r="H1" s="83"/>
      <c r="I1" s="41"/>
      <c r="J1" s="41"/>
    </row>
    <row r="2" spans="1:10" ht="15.75" customHeight="1" x14ac:dyDescent="0.3">
      <c r="C2" s="93" t="s">
        <v>63</v>
      </c>
      <c r="D2" s="93"/>
      <c r="E2" s="93"/>
      <c r="F2" s="93"/>
      <c r="G2" s="93"/>
      <c r="H2" s="93"/>
      <c r="I2" s="41"/>
      <c r="J2" s="41"/>
    </row>
    <row r="3" spans="1:10" ht="48" customHeight="1" x14ac:dyDescent="0.3">
      <c r="A3" s="129" t="s">
        <v>201</v>
      </c>
      <c r="B3" s="129"/>
      <c r="C3" s="129"/>
      <c r="D3" s="129"/>
      <c r="E3" s="129"/>
      <c r="F3" s="129"/>
      <c r="G3" s="129"/>
      <c r="H3" s="129"/>
      <c r="I3" s="41"/>
      <c r="J3" s="41"/>
    </row>
    <row r="5" spans="1:10" ht="21" customHeight="1" x14ac:dyDescent="0.3">
      <c r="A5" s="130" t="s">
        <v>40</v>
      </c>
      <c r="B5" s="130" t="s">
        <v>41</v>
      </c>
      <c r="C5" s="130" t="s">
        <v>42</v>
      </c>
      <c r="D5" s="105" t="s">
        <v>32</v>
      </c>
      <c r="E5" s="105"/>
      <c r="F5" s="105"/>
      <c r="G5" s="105"/>
      <c r="H5" s="132" t="s">
        <v>43</v>
      </c>
    </row>
    <row r="6" spans="1:10" ht="44.25" customHeight="1" x14ac:dyDescent="0.3">
      <c r="A6" s="131"/>
      <c r="B6" s="131"/>
      <c r="C6" s="131"/>
      <c r="D6" s="42" t="s">
        <v>44</v>
      </c>
      <c r="E6" s="43" t="s">
        <v>45</v>
      </c>
      <c r="F6" s="43" t="s">
        <v>46</v>
      </c>
      <c r="G6" s="43" t="s">
        <v>47</v>
      </c>
      <c r="H6" s="133"/>
    </row>
    <row r="7" spans="1:10" x14ac:dyDescent="0.3">
      <c r="A7" s="17">
        <v>1</v>
      </c>
      <c r="B7" s="17">
        <v>2</v>
      </c>
      <c r="C7" s="17">
        <v>3</v>
      </c>
      <c r="D7" s="17">
        <v>4</v>
      </c>
      <c r="E7" s="44">
        <v>5</v>
      </c>
      <c r="F7" s="44">
        <v>6</v>
      </c>
      <c r="G7" s="44">
        <v>7</v>
      </c>
      <c r="H7" s="44">
        <v>8</v>
      </c>
    </row>
    <row r="8" spans="1:10" ht="41.4" x14ac:dyDescent="0.3">
      <c r="A8" s="17"/>
      <c r="B8" s="1" t="s">
        <v>134</v>
      </c>
      <c r="C8" s="1" t="s">
        <v>216</v>
      </c>
      <c r="D8" s="18" t="s">
        <v>48</v>
      </c>
      <c r="E8" s="18" t="s">
        <v>48</v>
      </c>
      <c r="F8" s="18" t="s">
        <v>48</v>
      </c>
      <c r="G8" s="18" t="s">
        <v>48</v>
      </c>
      <c r="H8" s="1" t="s">
        <v>207</v>
      </c>
    </row>
    <row r="9" spans="1:10" x14ac:dyDescent="0.3">
      <c r="G9" s="45"/>
      <c r="H9" s="45"/>
    </row>
    <row r="11" spans="1:10" x14ac:dyDescent="0.3">
      <c r="B11" s="40" t="s">
        <v>214</v>
      </c>
      <c r="G11" s="128" t="s">
        <v>215</v>
      </c>
      <c r="H11" s="128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5433070866141736" right="0.35433070866141736" top="0.59055118110236227" bottom="0.59055118110236227" header="0.51181102362204722" footer="0.51181102362204722"/>
  <pageSetup paperSize="9" scale="8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8" sqref="H8"/>
    </sheetView>
  </sheetViews>
  <sheetFormatPr defaultColWidth="17.109375" defaultRowHeight="15.6" x14ac:dyDescent="0.3"/>
  <cols>
    <col min="1" max="1" width="4.44140625" style="40" customWidth="1"/>
    <col min="2" max="2" width="52.44140625" style="40" customWidth="1"/>
    <col min="3" max="3" width="25" style="40" customWidth="1"/>
    <col min="4" max="4" width="9.6640625" style="40" customWidth="1"/>
    <col min="5" max="5" width="10.44140625" style="40" customWidth="1"/>
    <col min="6" max="6" width="11.109375" style="40" customWidth="1"/>
    <col min="7" max="7" width="11.33203125" style="40" customWidth="1"/>
    <col min="8" max="8" width="44.33203125" style="40" customWidth="1"/>
    <col min="9" max="16384" width="17.109375" style="40"/>
  </cols>
  <sheetData>
    <row r="1" spans="1:10" ht="30" customHeight="1" x14ac:dyDescent="0.3">
      <c r="D1" s="83" t="s">
        <v>155</v>
      </c>
      <c r="E1" s="83"/>
      <c r="F1" s="83"/>
      <c r="G1" s="83"/>
      <c r="H1" s="83"/>
      <c r="I1" s="41"/>
      <c r="J1" s="41"/>
    </row>
    <row r="2" spans="1:10" ht="15.75" customHeight="1" x14ac:dyDescent="0.3">
      <c r="C2" s="93" t="s">
        <v>63</v>
      </c>
      <c r="D2" s="93"/>
      <c r="E2" s="93"/>
      <c r="F2" s="93"/>
      <c r="G2" s="93"/>
      <c r="H2" s="93"/>
      <c r="I2" s="41"/>
      <c r="J2" s="41"/>
    </row>
    <row r="3" spans="1:10" ht="48" customHeight="1" x14ac:dyDescent="0.3">
      <c r="A3" s="129" t="s">
        <v>136</v>
      </c>
      <c r="B3" s="129"/>
      <c r="C3" s="129"/>
      <c r="D3" s="129"/>
      <c r="E3" s="129"/>
      <c r="F3" s="129"/>
      <c r="G3" s="129"/>
      <c r="H3" s="129"/>
      <c r="I3" s="41"/>
      <c r="J3" s="41"/>
    </row>
    <row r="5" spans="1:10" ht="21" customHeight="1" x14ac:dyDescent="0.3">
      <c r="A5" s="130" t="s">
        <v>40</v>
      </c>
      <c r="B5" s="130" t="s">
        <v>41</v>
      </c>
      <c r="C5" s="130" t="s">
        <v>42</v>
      </c>
      <c r="D5" s="105" t="s">
        <v>32</v>
      </c>
      <c r="E5" s="105"/>
      <c r="F5" s="105"/>
      <c r="G5" s="105"/>
      <c r="H5" s="132" t="s">
        <v>43</v>
      </c>
    </row>
    <row r="6" spans="1:10" ht="44.25" customHeight="1" x14ac:dyDescent="0.3">
      <c r="A6" s="131"/>
      <c r="B6" s="131"/>
      <c r="C6" s="131"/>
      <c r="D6" s="42" t="s">
        <v>44</v>
      </c>
      <c r="E6" s="43" t="s">
        <v>45</v>
      </c>
      <c r="F6" s="43" t="s">
        <v>46</v>
      </c>
      <c r="G6" s="43" t="s">
        <v>47</v>
      </c>
      <c r="H6" s="133"/>
    </row>
    <row r="7" spans="1:10" x14ac:dyDescent="0.3">
      <c r="A7" s="17">
        <v>1</v>
      </c>
      <c r="B7" s="17">
        <v>2</v>
      </c>
      <c r="C7" s="17">
        <v>3</v>
      </c>
      <c r="D7" s="17">
        <v>4</v>
      </c>
      <c r="E7" s="44">
        <v>5</v>
      </c>
      <c r="F7" s="44">
        <v>6</v>
      </c>
      <c r="G7" s="44">
        <v>7</v>
      </c>
      <c r="H7" s="44">
        <v>8</v>
      </c>
    </row>
    <row r="8" spans="1:10" ht="69" x14ac:dyDescent="0.3">
      <c r="A8" s="17"/>
      <c r="B8" s="1" t="s">
        <v>134</v>
      </c>
      <c r="C8" s="1" t="s">
        <v>135</v>
      </c>
      <c r="D8" s="18" t="s">
        <v>48</v>
      </c>
      <c r="E8" s="18" t="s">
        <v>48</v>
      </c>
      <c r="F8" s="18" t="s">
        <v>48</v>
      </c>
      <c r="G8" s="18" t="s">
        <v>48</v>
      </c>
      <c r="H8" s="1" t="s">
        <v>217</v>
      </c>
    </row>
    <row r="9" spans="1:10" x14ac:dyDescent="0.3">
      <c r="G9" s="45"/>
      <c r="H9" s="45"/>
    </row>
    <row r="11" spans="1:10" x14ac:dyDescent="0.3">
      <c r="B11" s="40" t="s">
        <v>214</v>
      </c>
      <c r="G11" s="128" t="s">
        <v>215</v>
      </c>
      <c r="H11" s="128"/>
    </row>
  </sheetData>
  <mergeCells count="9">
    <mergeCell ref="G11:H11"/>
    <mergeCell ref="D1:H1"/>
    <mergeCell ref="A3:H3"/>
    <mergeCell ref="A5:A6"/>
    <mergeCell ref="B5:B6"/>
    <mergeCell ref="C5:C6"/>
    <mergeCell ref="D5:G5"/>
    <mergeCell ref="H5:H6"/>
    <mergeCell ref="C2:H2"/>
  </mergeCells>
  <pageMargins left="0.35433070866141736" right="0.35433070866141736" top="0.59055118110236227" bottom="0.59055118110236227" header="0.51181102362204722" footer="0.51181102362204722"/>
  <pageSetup paperSize="9"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8" sqref="H8"/>
    </sheetView>
  </sheetViews>
  <sheetFormatPr defaultColWidth="17.109375" defaultRowHeight="15.6" x14ac:dyDescent="0.3"/>
  <cols>
    <col min="1" max="1" width="4.44140625" style="40" customWidth="1"/>
    <col min="2" max="2" width="52.44140625" style="40" customWidth="1"/>
    <col min="3" max="3" width="25" style="40" customWidth="1"/>
    <col min="4" max="4" width="9.6640625" style="40" customWidth="1"/>
    <col min="5" max="5" width="10.44140625" style="40" customWidth="1"/>
    <col min="6" max="6" width="11.109375" style="40" customWidth="1"/>
    <col min="7" max="7" width="11.33203125" style="40" customWidth="1"/>
    <col min="8" max="8" width="44.33203125" style="40" customWidth="1"/>
    <col min="9" max="16384" width="17.109375" style="40"/>
  </cols>
  <sheetData>
    <row r="1" spans="1:10" ht="30" customHeight="1" x14ac:dyDescent="0.3">
      <c r="D1" s="83" t="s">
        <v>202</v>
      </c>
      <c r="E1" s="83"/>
      <c r="F1" s="83"/>
      <c r="G1" s="83"/>
      <c r="H1" s="83"/>
      <c r="I1" s="41"/>
      <c r="J1" s="41"/>
    </row>
    <row r="2" spans="1:10" ht="15.75" customHeight="1" x14ac:dyDescent="0.3">
      <c r="C2" s="93" t="s">
        <v>63</v>
      </c>
      <c r="D2" s="93"/>
      <c r="E2" s="93"/>
      <c r="F2" s="93"/>
      <c r="G2" s="93"/>
      <c r="H2" s="93"/>
      <c r="I2" s="41"/>
      <c r="J2" s="41"/>
    </row>
    <row r="3" spans="1:10" ht="48" customHeight="1" x14ac:dyDescent="0.3">
      <c r="A3" s="129" t="s">
        <v>137</v>
      </c>
      <c r="B3" s="129"/>
      <c r="C3" s="129"/>
      <c r="D3" s="129"/>
      <c r="E3" s="129"/>
      <c r="F3" s="129"/>
      <c r="G3" s="129"/>
      <c r="H3" s="129"/>
      <c r="I3" s="41"/>
      <c r="J3" s="41"/>
    </row>
    <row r="5" spans="1:10" ht="21" customHeight="1" x14ac:dyDescent="0.3">
      <c r="A5" s="130" t="s">
        <v>40</v>
      </c>
      <c r="B5" s="130" t="s">
        <v>41</v>
      </c>
      <c r="C5" s="130" t="s">
        <v>42</v>
      </c>
      <c r="D5" s="105" t="s">
        <v>32</v>
      </c>
      <c r="E5" s="105"/>
      <c r="F5" s="105"/>
      <c r="G5" s="105"/>
      <c r="H5" s="132" t="s">
        <v>43</v>
      </c>
    </row>
    <row r="6" spans="1:10" ht="44.25" customHeight="1" x14ac:dyDescent="0.3">
      <c r="A6" s="131"/>
      <c r="B6" s="131"/>
      <c r="C6" s="131"/>
      <c r="D6" s="42" t="s">
        <v>44</v>
      </c>
      <c r="E6" s="43" t="s">
        <v>45</v>
      </c>
      <c r="F6" s="43" t="s">
        <v>46</v>
      </c>
      <c r="G6" s="43" t="s">
        <v>47</v>
      </c>
      <c r="H6" s="133"/>
    </row>
    <row r="7" spans="1:10" x14ac:dyDescent="0.3">
      <c r="A7" s="17">
        <v>1</v>
      </c>
      <c r="B7" s="17">
        <v>2</v>
      </c>
      <c r="C7" s="17">
        <v>3</v>
      </c>
      <c r="D7" s="17">
        <v>4</v>
      </c>
      <c r="E7" s="44">
        <v>5</v>
      </c>
      <c r="F7" s="44">
        <v>6</v>
      </c>
      <c r="G7" s="44">
        <v>7</v>
      </c>
      <c r="H7" s="44">
        <v>8</v>
      </c>
    </row>
    <row r="8" spans="1:10" ht="41.4" x14ac:dyDescent="0.3">
      <c r="A8" s="17"/>
      <c r="B8" s="1" t="s">
        <v>134</v>
      </c>
      <c r="C8" s="1" t="s">
        <v>138</v>
      </c>
      <c r="D8" s="18" t="s">
        <v>48</v>
      </c>
      <c r="E8" s="18" t="s">
        <v>48</v>
      </c>
      <c r="F8" s="18" t="s">
        <v>48</v>
      </c>
      <c r="G8" s="18" t="s">
        <v>48</v>
      </c>
      <c r="H8" s="1" t="s">
        <v>218</v>
      </c>
    </row>
    <row r="9" spans="1:10" x14ac:dyDescent="0.3">
      <c r="G9" s="45"/>
      <c r="H9" s="45"/>
    </row>
    <row r="11" spans="1:10" x14ac:dyDescent="0.3">
      <c r="B11" s="40" t="s">
        <v>214</v>
      </c>
      <c r="G11" s="128" t="s">
        <v>215</v>
      </c>
      <c r="H11" s="128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5433070866141736" right="0.35433070866141736" top="0.59055118110236227" bottom="0.59055118110236227" header="0.51181102362204722" footer="0.51181102362204722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Подпр 3(+)(14)</vt:lpstr>
      <vt:lpstr>Планир Рез 3(+)(15)</vt:lpstr>
      <vt:lpstr>Методика 3(+)(16)</vt:lpstr>
      <vt:lpstr>Обосн 3(+)(17)</vt:lpstr>
      <vt:lpstr>Меропр 3(+)(18)</vt:lpstr>
      <vt:lpstr>Дорож. 3(+)(19)</vt:lpstr>
      <vt:lpstr>Дорож.. 3(+)(20)</vt:lpstr>
      <vt:lpstr>Дорож... 3(+)(21)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2017-07-27T13:48:57Z</cp:lastPrinted>
  <dcterms:created xsi:type="dcterms:W3CDTF">1996-10-08T23:32:33Z</dcterms:created>
  <dcterms:modified xsi:type="dcterms:W3CDTF">2017-10-09T13:30:45Z</dcterms:modified>
</cp:coreProperties>
</file>